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AB3E122B-3139-4CA2-BF83-FF7637406FF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Аркуш1" sheetId="1" r:id="rId1"/>
  </sheets>
  <calcPr calcId="191029"/>
</workbook>
</file>

<file path=xl/calcChain.xml><?xml version="1.0" encoding="utf-8"?>
<calcChain xmlns="http://schemas.openxmlformats.org/spreadsheetml/2006/main">
  <c r="B4" i="1" l="1"/>
  <c r="C115" i="1"/>
  <c r="C4" i="1"/>
  <c r="C60" i="1"/>
  <c r="C68" i="1"/>
  <c r="C29" i="1"/>
  <c r="C119" i="1" l="1"/>
  <c r="C62" i="1"/>
  <c r="C50" i="1" l="1"/>
  <c r="C94" i="1" l="1"/>
  <c r="C100" i="1" l="1"/>
  <c r="C10" i="1"/>
  <c r="B10" i="1"/>
  <c r="C16" i="1" l="1"/>
  <c r="B16" i="1"/>
  <c r="C135" i="1" l="1"/>
  <c r="C131" i="1"/>
  <c r="C112" i="1" l="1"/>
  <c r="C106" i="1" l="1"/>
  <c r="C54" i="1" l="1"/>
  <c r="C26" i="1" s="1"/>
  <c r="C103" i="1" l="1"/>
  <c r="C65" i="1" s="1"/>
  <c r="C19" i="1"/>
  <c r="C133" i="1" l="1"/>
  <c r="C134" i="1" l="1"/>
</calcChain>
</file>

<file path=xl/sharedStrings.xml><?xml version="1.0" encoding="utf-8"?>
<sst xmlns="http://schemas.openxmlformats.org/spreadsheetml/2006/main" count="145" uniqueCount="142">
  <si>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</si>
  <si>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</si>
  <si>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</si>
  <si>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</si>
  <si>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</si>
  <si>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</si>
  <si>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</si>
  <si>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</si>
  <si>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</si>
  <si>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</si>
  <si>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</si>
  <si>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</si>
  <si>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</si>
  <si>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</si>
  <si>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</si>
  <si>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</si>
  <si>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</si>
  <si>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</si>
  <si>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</si>
  <si>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</si>
  <si>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</si>
  <si>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</si>
  <si>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</si>
  <si>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</si>
  <si>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</si>
  <si>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</si>
  <si>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</si>
  <si>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</si>
  <si>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</si>
  <si>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</si>
  <si>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</si>
  <si>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</si>
  <si>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</si>
  <si>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</si>
  <si>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</si>
  <si>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</si>
  <si>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</si>
  <si>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</si>
  <si>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</si>
  <si>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</si>
  <si>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</si>
  <si>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</si>
  <si>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</si>
  <si>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</si>
  <si>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</si>
  <si>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</si>
  <si>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Утилизация люминесцентных ламп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</si>
  <si>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</si>
  <si>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</si>
  <si>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</si>
  <si>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</si>
  <si>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        Юридические услуги</t>
  </si>
  <si>
    <t xml:space="preserve">            Аренда помещений</t>
  </si>
  <si>
    <t>Директор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</si>
  <si>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</si>
  <si>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</si>
  <si>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</si>
  <si>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</si>
  <si>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</si>
  <si>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</si>
  <si>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>Полив зеленых насаждений</t>
  </si>
  <si>
    <t>Утилицация природных отходов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</si>
  <si>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</si>
  <si>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</si>
  <si>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</si>
  <si>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</si>
  <si>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</si>
  <si>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</si>
  <si>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</si>
  <si>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Обслуживание домофонов</t>
  </si>
  <si>
    <t>2.4. Аварийное обслуживание</t>
  </si>
  <si>
    <t>2.5. Техническое обслуживание внутридомового газового оборудования (1 раз в 3 года)</t>
  </si>
  <si>
    <t>2.6. Диагностика ВГДО 1 раз в 5 лет</t>
  </si>
  <si>
    <t>2.7. Техническое обслуживание индивидуального теплового пункта</t>
  </si>
  <si>
    <t>2.1. Госпошлина, пеня</t>
  </si>
  <si>
    <t>2.8. Техническое обслуживание ОДПУТЭ</t>
  </si>
  <si>
    <t xml:space="preserve">1.2. Электроэнергия ОДН </t>
  </si>
  <si>
    <t>Пеня</t>
  </si>
  <si>
    <t>Остаток денежных средств на 01.01.2023 года</t>
  </si>
  <si>
    <t>Годовая отчетность о расходовании полученных денежных средств по многоквартирному дому № 29 по улице Н.Островского за 2023 год</t>
  </si>
  <si>
    <t>Затвор дисковый ду 40
Основной склад
Поступление (акт, накладная, УПД) 0УБП-000480 от 05.07.2023 12:00:04</t>
  </si>
  <si>
    <t xml:space="preserve">прокладка  резиновая ду20
</t>
  </si>
  <si>
    <t xml:space="preserve">прокладка  резиновая ду25
</t>
  </si>
  <si>
    <t xml:space="preserve">отвод ст 38*4
</t>
  </si>
  <si>
    <t xml:space="preserve">Резьба ф 32
</t>
  </si>
  <si>
    <t xml:space="preserve">Затвор дисковый ду 65
</t>
  </si>
  <si>
    <t xml:space="preserve">Кран шаровой  Ду 40
</t>
  </si>
  <si>
    <t xml:space="preserve">Прокладка паронит ДУ 40
</t>
  </si>
  <si>
    <t xml:space="preserve">Фланец стальной плоский ДУ 40
</t>
  </si>
  <si>
    <t xml:space="preserve">ИЭК автомат Зп С/63А 4.5 кА ВА 47-29
</t>
  </si>
  <si>
    <t xml:space="preserve">Комплект светодиодных линеек 36Вт
</t>
  </si>
  <si>
    <t xml:space="preserve">Лампа LED 11Вт
</t>
  </si>
  <si>
    <t xml:space="preserve">компенсатор антивибрационный
</t>
  </si>
  <si>
    <t xml:space="preserve">Воздухоотводчик автомат. 
</t>
  </si>
  <si>
    <t xml:space="preserve">Кран шаровой  Ду 32
</t>
  </si>
  <si>
    <t>Заправка дозатора реагентов "Комплексон-6" на ГВС</t>
  </si>
  <si>
    <t>Сварочные работы</t>
  </si>
  <si>
    <t>Перчатки резиновые Латекс
Основной склад
Поступление (акт, накладная, УПД) УЭР00000101 от 16.02.2023 13:50:21</t>
  </si>
  <si>
    <t>Перчатки трикотажные хб с ПВХ
Основной склад
Поступление (акт, накладная, УПД) УЭР00000101 от 16.02.2023 13:50:21</t>
  </si>
  <si>
    <t>мешки для мусора 120
Основной склад
Поступление (акт, накладная, УПД) УЭР00000101 от 16.02.2023 13:50:21</t>
  </si>
  <si>
    <t>Полотно ХП
Основной склад
Поступление (акт, накладная, УПД) УЭР00000101 от 16.02.2023 13:50:21</t>
  </si>
  <si>
    <t>Бензин АИ-92
Основной склад
Поступление (акт, накладная, УПД) 0УБП-000392 от 31.05.2023 6:00:00</t>
  </si>
  <si>
    <t>Белизна 5 л.
Основной склад
Поступление (акт, накладная, УПД) 0УБП-000420 от 16.06.2023 16:00:08</t>
  </si>
  <si>
    <t>Жидкость для стекол Золушка 750 г
Основной склад
Поступление (акт, накладная, УПД) 0УБП-000420 от 16.06.2023 16:00:08</t>
  </si>
  <si>
    <t>мешки для мусора 240 л
Основной склад
Поступление (акт, накладная, УПД) 0УБП-000420 от 16.06.2023 16:00:08</t>
  </si>
  <si>
    <t>моющее средство локус
Основной склад
Поступление (акт, накладная, УПД) 0УБП-000420 от 16.06.2023 16:00:08</t>
  </si>
  <si>
    <t>Перчатки с ПВХ напылением
Основной склад
Поступление (акт, накладная, УПД) 0УБП-000328 от 02.05.2023 14:39:52</t>
  </si>
  <si>
    <t>Перчатки хоз. резиновые
Основной склад
Поступление (акт, накладная, УПД) 0УБП-000426 от 21.06.2023 18:00:13</t>
  </si>
  <si>
    <t>Салфетки микрофибра 35*40
Основной склад
Поступление (акт, накладная, УПД) 0УБП-000420 от 16.06.2023 16:00:08</t>
  </si>
  <si>
    <t>Салфетки микрофибра 50*60
Основной склад
Поступление (акт, накладная, УПД) 0УБП-000297 от 17.04.2023 17:24:49</t>
  </si>
  <si>
    <t>чистящее средство Чистин
Основной склад
Поступление (акт, накладная, УПД) 0УБП-000297 от 17.04.2023 17:24:49</t>
  </si>
  <si>
    <t>мешки для мусора 60л
Основной склад
Поступление (акт, накладная, УПД) 0УБП-000601 от 29.08.2023 17:25:04</t>
  </si>
  <si>
    <t>Салфетки микрофибра
Основной склад
Поступление (акт, накладная, УПД) 0УБП-000601 от 29.08.2023 17:25:04</t>
  </si>
  <si>
    <t>Жавель Син. таблетки
Основной склад
Поступление (акт, накладная, УПД) 0УБП-000884 от 26.12.2023 16:14:12</t>
  </si>
  <si>
    <t>мешки для мусора 30л
Основной склад
Поступление (акт, накладная, УПД) 0УБП-000786 от 31.10.2023 23:59:59</t>
  </si>
  <si>
    <t>мешки для мусора 60л
Основной склад
Поступление (акт, накладная, УПД) 0УБП-000884 от 26.12.2023 16:14:12</t>
  </si>
  <si>
    <t>Полотно ХП
Основной склад
Поступление (акт, накладная, УПД) 0УБП-000786 от 31.10.2023 23:59:59</t>
  </si>
  <si>
    <t>Салфетка д/пола
Основной склад
Поступление (акт, накладная, УПД) 0УБП-000881 от 20.12.2023 14:20:20</t>
  </si>
  <si>
    <t>чистящее средство Белизна
Основной склад
Поступление (акт, накладная, УПД) 0УБП-000884 от 26.12.2023 16:14:12</t>
  </si>
  <si>
    <t>Галит
Основной склад
Поступление (акт, накладная, УПД) 0УБП-000848 от 14.11.2023 16:00:19</t>
  </si>
  <si>
    <t>Изготовление ключей для мусорокамеры</t>
  </si>
  <si>
    <t>Остаток денежных средств на 01.01.2024 года</t>
  </si>
  <si>
    <t>Скутарь  Л.С.</t>
  </si>
  <si>
    <t>Расходы на содержание офиса</t>
  </si>
  <si>
    <t xml:space="preserve">Спецодежда и инвентарь </t>
  </si>
  <si>
    <t>Хоз. расходы</t>
  </si>
  <si>
    <t>Обучение сотрудников</t>
  </si>
  <si>
    <t>Аренда помещений</t>
  </si>
  <si>
    <t>Юридические услуги</t>
  </si>
  <si>
    <t>Ремонт и обслуживание оргтех</t>
  </si>
  <si>
    <t>Сдача электронной отчетности</t>
  </si>
  <si>
    <t>Настройка программного обеспечения</t>
  </si>
  <si>
    <t>Канцелярские расходы</t>
  </si>
  <si>
    <t>Информационные услуги поддержка 1с</t>
  </si>
  <si>
    <t>Почтовые расходы</t>
  </si>
  <si>
    <t>ГСМ</t>
  </si>
  <si>
    <t>Расходы административно-хоз. персонала</t>
  </si>
  <si>
    <t>Услуги связи и интернет</t>
  </si>
  <si>
    <t>Сопровождение интернет ресурса</t>
  </si>
  <si>
    <t>Прочие расходы</t>
  </si>
  <si>
    <t>Страховые взносы</t>
  </si>
  <si>
    <t>Заработная плата АУП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</si>
</sst>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 wrapText="1"/>
    </xf>
    <xf numFmtId="4" fontId="2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/>
    <xf numFmtId="4" fontId="1" fillId="0" borderId="1" xfId="0" applyNumberFormat="1" applyFont="1" applyBorder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0"/>
  <sheetViews>
    <sheetView tabSelected="1" workbookViewId="0">
      <selection activeCell="E7" sqref="E7"/>
    </sheetView>
  </sheetViews>
  <sheetFormatPr defaultColWidth="9.140625" defaultRowHeight="15" x14ac:dyDescent="0.25"/>
  <cols>
    <col min="1" max="1" width="56.42578125" style="7" customWidth="1"/>
    <col min="2" max="2" width="19.85546875" style="7" customWidth="1"/>
    <col min="3" max="3" width="18.42578125" style="7" bestFit="1" customWidth="1"/>
    <col min="4" max="16384" width="9.140625" style="7"/>
  </cols>
  <sheetData>
    <row r="1" spans="1:8" ht="30" customHeight="1" x14ac:dyDescent="0.25">
      <c r="A1" s="38" t="s">
        <v>79</v>
      </c>
      <c r="B1" s="38"/>
      <c r="C1" s="38"/>
    </row>
    <row r="2" spans="1:8" x14ac:dyDescent="0.25">
      <c r="A2" s="23" t="s">
        <v>78</v>
      </c>
      <c r="B2" s="8">
        <v>-340682.21</v>
      </c>
      <c r="C2" s="23"/>
    </row>
    <row r="3" spans="1:8" x14ac:dyDescent="0.25">
      <c r="A3" s="9" t="s">
        <v>7</v>
      </c>
      <c r="B3" s="9" t="s">
        <v>39</v>
      </c>
      <c r="C3" s="9" t="s">
        <v>40</v>
      </c>
      <c r="D3" s="10"/>
      <c r="E3" s="10"/>
      <c r="F3" s="10"/>
      <c r="G3" s="10"/>
      <c r="H3" s="10"/>
    </row>
    <row r="4" spans="1:8" x14ac:dyDescent="0.25">
      <c r="A4" s="11" t="s">
        <v>0</v>
      </c>
      <c r="B4" s="11">
        <f>B5+B6+B7+B9</f>
        <v>1432047.78</v>
      </c>
      <c r="C4" s="11">
        <f>C5+C6+C7+C9</f>
        <v>1349132.03</v>
      </c>
      <c r="D4" s="10"/>
      <c r="E4" s="10"/>
      <c r="F4" s="10"/>
      <c r="G4" s="10"/>
      <c r="H4" s="10"/>
    </row>
    <row r="5" spans="1:8" x14ac:dyDescent="0.25">
      <c r="A5" s="12" t="s">
        <v>1</v>
      </c>
      <c r="B5" s="12">
        <v>1189867.8600000001</v>
      </c>
      <c r="C5" s="12">
        <v>1120509.46</v>
      </c>
    </row>
    <row r="6" spans="1:8" x14ac:dyDescent="0.25">
      <c r="A6" s="12" t="s">
        <v>76</v>
      </c>
      <c r="B6" s="12">
        <v>79962.149999999994</v>
      </c>
      <c r="C6" s="12">
        <v>67378.070000000007</v>
      </c>
    </row>
    <row r="7" spans="1:8" x14ac:dyDescent="0.25">
      <c r="A7" s="11" t="s">
        <v>65</v>
      </c>
      <c r="B7" s="12">
        <v>162217.76999999999</v>
      </c>
      <c r="C7" s="12">
        <v>161244.5</v>
      </c>
    </row>
    <row r="8" spans="1:8" x14ac:dyDescent="0.25">
      <c r="A8" s="11" t="s">
        <v>38</v>
      </c>
      <c r="B8" s="5">
        <v>0</v>
      </c>
      <c r="C8" s="12">
        <v>0</v>
      </c>
    </row>
    <row r="9" spans="1:8" x14ac:dyDescent="0.25">
      <c r="A9" s="11" t="s">
        <v>57</v>
      </c>
      <c r="B9" s="12">
        <v>0</v>
      </c>
      <c r="C9" s="12">
        <v>0</v>
      </c>
    </row>
    <row r="10" spans="1:8" x14ac:dyDescent="0.25">
      <c r="A10" s="11" t="s">
        <v>2</v>
      </c>
      <c r="B10" s="12">
        <f>B11+B12+B13+B14+B15</f>
        <v>0</v>
      </c>
      <c r="C10" s="12">
        <f>C11+C12+C13+C14+C15</f>
        <v>0</v>
      </c>
    </row>
    <row r="11" spans="1:8" x14ac:dyDescent="0.25">
      <c r="A11" s="11" t="s">
        <v>74</v>
      </c>
      <c r="B11" s="12">
        <v>0</v>
      </c>
      <c r="C11" s="12">
        <v>0</v>
      </c>
    </row>
    <row r="12" spans="1:8" x14ac:dyDescent="0.25">
      <c r="A12" s="11" t="s">
        <v>3</v>
      </c>
      <c r="B12" s="12">
        <v>0</v>
      </c>
      <c r="C12" s="12">
        <v>0</v>
      </c>
    </row>
    <row r="13" spans="1:8" x14ac:dyDescent="0.25">
      <c r="A13" s="11" t="s">
        <v>4</v>
      </c>
      <c r="B13" s="12"/>
      <c r="C13" s="12">
        <v>0</v>
      </c>
    </row>
    <row r="14" spans="1:8" x14ac:dyDescent="0.25">
      <c r="A14" s="11" t="s">
        <v>66</v>
      </c>
      <c r="B14" s="12"/>
      <c r="C14" s="12"/>
    </row>
    <row r="15" spans="1:8" x14ac:dyDescent="0.25">
      <c r="A15" s="11" t="s">
        <v>67</v>
      </c>
      <c r="B15" s="12"/>
      <c r="C15" s="12"/>
    </row>
    <row r="16" spans="1:8" ht="29.25" x14ac:dyDescent="0.25">
      <c r="A16" s="9" t="s">
        <v>5</v>
      </c>
      <c r="B16" s="12">
        <f>B4+B10</f>
        <v>1432047.78</v>
      </c>
      <c r="C16" s="12">
        <f>C4+C10</f>
        <v>1349132.03</v>
      </c>
    </row>
    <row r="17" spans="1:5" x14ac:dyDescent="0.25">
      <c r="A17" s="38"/>
      <c r="B17" s="38"/>
      <c r="C17" s="38"/>
    </row>
    <row r="18" spans="1:5" x14ac:dyDescent="0.25">
      <c r="A18" s="37" t="s">
        <v>6</v>
      </c>
      <c r="B18" s="37"/>
      <c r="C18" s="40" t="s">
        <v>40</v>
      </c>
    </row>
    <row r="19" spans="1:5" x14ac:dyDescent="0.25">
      <c r="A19" s="37" t="s">
        <v>8</v>
      </c>
      <c r="B19" s="37"/>
      <c r="C19" s="13">
        <f>C20+C21+C22+C23+C24+C25</f>
        <v>27233.94</v>
      </c>
    </row>
    <row r="20" spans="1:5" x14ac:dyDescent="0.25">
      <c r="A20" s="35" t="s">
        <v>9</v>
      </c>
      <c r="B20" s="35"/>
      <c r="C20" s="12">
        <v>19361.599999999999</v>
      </c>
    </row>
    <row r="21" spans="1:5" x14ac:dyDescent="0.25">
      <c r="A21" s="39" t="s">
        <v>10</v>
      </c>
      <c r="B21" s="39"/>
      <c r="C21" s="12">
        <v>4065.94</v>
      </c>
    </row>
    <row r="22" spans="1:5" x14ac:dyDescent="0.25">
      <c r="A22" s="35" t="s">
        <v>11</v>
      </c>
      <c r="B22" s="35"/>
      <c r="C22" s="12">
        <v>3806.4</v>
      </c>
    </row>
    <row r="23" spans="1:5" x14ac:dyDescent="0.25">
      <c r="A23" s="35" t="s">
        <v>12</v>
      </c>
      <c r="B23" s="35"/>
      <c r="C23" s="6">
        <v>0</v>
      </c>
    </row>
    <row r="24" spans="1:5" x14ac:dyDescent="0.25">
      <c r="A24" s="35" t="s">
        <v>13</v>
      </c>
      <c r="B24" s="35"/>
      <c r="C24" s="17">
        <v>0</v>
      </c>
    </row>
    <row r="25" spans="1:5" x14ac:dyDescent="0.25">
      <c r="A25" s="39" t="s">
        <v>14</v>
      </c>
      <c r="B25" s="39"/>
      <c r="C25" s="15">
        <v>0</v>
      </c>
    </row>
    <row r="26" spans="1:5" ht="14.25" customHeight="1" x14ac:dyDescent="0.25">
      <c r="A26" s="37" t="s">
        <v>15</v>
      </c>
      <c r="B26" s="37"/>
      <c r="C26" s="16">
        <f>C27+C28+C29+C45+C46+C47+C48+C49+C50+C51+C52+C53+C54+C58+C59+C60+C62</f>
        <v>494979.23</v>
      </c>
    </row>
    <row r="27" spans="1:5" x14ac:dyDescent="0.25">
      <c r="A27" s="35" t="s">
        <v>16</v>
      </c>
      <c r="B27" s="35"/>
      <c r="C27" s="12">
        <v>215304.18</v>
      </c>
    </row>
    <row r="28" spans="1:5" x14ac:dyDescent="0.25">
      <c r="A28" s="35" t="s">
        <v>17</v>
      </c>
      <c r="B28" s="35"/>
      <c r="C28" s="12">
        <v>45213.88</v>
      </c>
    </row>
    <row r="29" spans="1:5" x14ac:dyDescent="0.25">
      <c r="A29" s="35" t="s">
        <v>18</v>
      </c>
      <c r="B29" s="35"/>
      <c r="C29" s="6">
        <f>SUM(C30:C44)</f>
        <v>23633.46</v>
      </c>
    </row>
    <row r="30" spans="1:5" ht="15" customHeight="1" x14ac:dyDescent="0.25">
      <c r="A30" s="32" t="s">
        <v>80</v>
      </c>
      <c r="B30" s="33" t="s">
        <v>80</v>
      </c>
      <c r="C30" s="26">
        <v>3645</v>
      </c>
      <c r="D30" s="27"/>
      <c r="E30" s="1"/>
    </row>
    <row r="31" spans="1:5" ht="15" customHeight="1" x14ac:dyDescent="0.25">
      <c r="A31" s="21" t="s">
        <v>85</v>
      </c>
      <c r="B31" s="21"/>
      <c r="C31" s="26">
        <v>3377.5</v>
      </c>
      <c r="D31" s="28"/>
      <c r="E31" s="2"/>
    </row>
    <row r="32" spans="1:5" ht="15" customHeight="1" x14ac:dyDescent="0.25">
      <c r="A32" s="21" t="s">
        <v>86</v>
      </c>
      <c r="B32" s="21"/>
      <c r="C32" s="26">
        <v>5008</v>
      </c>
      <c r="D32" s="28"/>
      <c r="E32" s="2"/>
    </row>
    <row r="33" spans="1:5" ht="15" customHeight="1" x14ac:dyDescent="0.25">
      <c r="A33" s="21" t="s">
        <v>87</v>
      </c>
      <c r="B33" s="21"/>
      <c r="C33" s="25">
        <v>48</v>
      </c>
      <c r="D33" s="29"/>
      <c r="E33" s="2"/>
    </row>
    <row r="34" spans="1:5" ht="15" customHeight="1" x14ac:dyDescent="0.25">
      <c r="A34" s="21" t="s">
        <v>88</v>
      </c>
      <c r="B34" s="21"/>
      <c r="C34" s="25">
        <v>395</v>
      </c>
      <c r="D34" s="29"/>
      <c r="E34" s="2"/>
    </row>
    <row r="35" spans="1:5" ht="15" customHeight="1" x14ac:dyDescent="0.25">
      <c r="A35" s="21" t="s">
        <v>89</v>
      </c>
      <c r="B35" s="21"/>
      <c r="C35" s="26">
        <v>4365</v>
      </c>
      <c r="D35" s="28"/>
      <c r="E35" s="2"/>
    </row>
    <row r="36" spans="1:5" ht="15" customHeight="1" x14ac:dyDescent="0.25">
      <c r="A36" s="21" t="s">
        <v>90</v>
      </c>
      <c r="B36" s="21"/>
      <c r="C36" s="26">
        <v>1390</v>
      </c>
      <c r="D36" s="28"/>
      <c r="E36" s="2"/>
    </row>
    <row r="37" spans="1:5" ht="15" customHeight="1" x14ac:dyDescent="0.25">
      <c r="A37" s="21" t="s">
        <v>91</v>
      </c>
      <c r="B37" s="21"/>
      <c r="C37" s="25">
        <v>849.96</v>
      </c>
      <c r="D37" s="29"/>
      <c r="E37" s="2"/>
    </row>
    <row r="38" spans="1:5" ht="15" customHeight="1" x14ac:dyDescent="0.25">
      <c r="A38" s="21" t="s">
        <v>92</v>
      </c>
      <c r="B38" s="21"/>
      <c r="C38" s="25">
        <v>900.5</v>
      </c>
      <c r="D38" s="29"/>
      <c r="E38" s="2"/>
    </row>
    <row r="39" spans="1:5" ht="15" customHeight="1" x14ac:dyDescent="0.25">
      <c r="A39" s="21" t="s">
        <v>93</v>
      </c>
      <c r="B39" s="21"/>
      <c r="C39" s="26">
        <v>1737.5</v>
      </c>
      <c r="D39" s="28"/>
      <c r="E39" s="2"/>
    </row>
    <row r="40" spans="1:5" ht="15" customHeight="1" x14ac:dyDescent="0.25">
      <c r="A40" s="21" t="s">
        <v>94</v>
      </c>
      <c r="B40" s="21"/>
      <c r="C40" s="26">
        <v>1241</v>
      </c>
      <c r="D40" s="27"/>
      <c r="E40" s="1"/>
    </row>
    <row r="41" spans="1:5" ht="15" customHeight="1" x14ac:dyDescent="0.25">
      <c r="A41" s="21" t="s">
        <v>84</v>
      </c>
      <c r="B41" s="21"/>
      <c r="C41" s="25">
        <v>73.5</v>
      </c>
      <c r="D41" s="29"/>
      <c r="E41" s="2"/>
    </row>
    <row r="42" spans="1:5" ht="15" customHeight="1" x14ac:dyDescent="0.25">
      <c r="A42" s="21" t="s">
        <v>83</v>
      </c>
      <c r="B42" s="21"/>
      <c r="C42" s="25">
        <v>487.5</v>
      </c>
      <c r="D42" s="29"/>
      <c r="E42" s="2"/>
    </row>
    <row r="43" spans="1:5" ht="15" customHeight="1" x14ac:dyDescent="0.25">
      <c r="A43" s="21" t="s">
        <v>82</v>
      </c>
      <c r="B43" s="21"/>
      <c r="C43" s="25">
        <v>60</v>
      </c>
      <c r="D43" s="29"/>
      <c r="E43" s="2"/>
    </row>
    <row r="44" spans="1:5" ht="15" customHeight="1" x14ac:dyDescent="0.25">
      <c r="A44" s="21" t="s">
        <v>81</v>
      </c>
      <c r="B44" s="21"/>
      <c r="C44" s="25">
        <v>55</v>
      </c>
      <c r="D44" s="29"/>
      <c r="E44" s="2"/>
    </row>
    <row r="45" spans="1:5" x14ac:dyDescent="0.25">
      <c r="A45" s="35" t="s">
        <v>70</v>
      </c>
      <c r="B45" s="35"/>
      <c r="C45" s="12">
        <v>18454.68</v>
      </c>
    </row>
    <row r="46" spans="1:5" x14ac:dyDescent="0.25">
      <c r="A46" s="39" t="s">
        <v>71</v>
      </c>
      <c r="B46" s="39"/>
      <c r="C46" s="12">
        <v>4852.9799999999996</v>
      </c>
    </row>
    <row r="47" spans="1:5" x14ac:dyDescent="0.25">
      <c r="A47" s="35" t="s">
        <v>72</v>
      </c>
      <c r="B47" s="35"/>
      <c r="C47" s="12">
        <v>0</v>
      </c>
    </row>
    <row r="48" spans="1:5" x14ac:dyDescent="0.25">
      <c r="A48" s="35" t="s">
        <v>73</v>
      </c>
      <c r="B48" s="35"/>
      <c r="C48" s="12">
        <v>0</v>
      </c>
    </row>
    <row r="49" spans="1:3" x14ac:dyDescent="0.25">
      <c r="A49" s="35" t="s">
        <v>75</v>
      </c>
      <c r="B49" s="35"/>
      <c r="C49" s="12">
        <v>6300</v>
      </c>
    </row>
    <row r="50" spans="1:3" x14ac:dyDescent="0.25">
      <c r="A50" s="35" t="s">
        <v>19</v>
      </c>
      <c r="B50" s="35"/>
      <c r="C50" s="12">
        <f>B7</f>
        <v>162217.76999999999</v>
      </c>
    </row>
    <row r="51" spans="1:3" x14ac:dyDescent="0.25">
      <c r="A51" s="35" t="s">
        <v>20</v>
      </c>
      <c r="B51" s="35"/>
      <c r="C51" s="12">
        <v>0</v>
      </c>
    </row>
    <row r="52" spans="1:3" x14ac:dyDescent="0.25">
      <c r="A52" s="35" t="s">
        <v>58</v>
      </c>
      <c r="B52" s="35"/>
      <c r="C52" s="12">
        <v>3390</v>
      </c>
    </row>
    <row r="53" spans="1:3" x14ac:dyDescent="0.25">
      <c r="A53" s="35" t="s">
        <v>59</v>
      </c>
      <c r="B53" s="35"/>
      <c r="C53" s="12">
        <v>0</v>
      </c>
    </row>
    <row r="54" spans="1:3" x14ac:dyDescent="0.25">
      <c r="A54" s="35" t="s">
        <v>42</v>
      </c>
      <c r="B54" s="35"/>
      <c r="C54" s="12">
        <f>C55+C56+C57</f>
        <v>0</v>
      </c>
    </row>
    <row r="55" spans="1:3" x14ac:dyDescent="0.25">
      <c r="A55" s="35" t="s">
        <v>43</v>
      </c>
      <c r="B55" s="35"/>
      <c r="C55" s="12">
        <v>0</v>
      </c>
    </row>
    <row r="56" spans="1:3" x14ac:dyDescent="0.25">
      <c r="A56" s="35" t="s">
        <v>45</v>
      </c>
      <c r="B56" s="35"/>
      <c r="C56" s="12">
        <v>0</v>
      </c>
    </row>
    <row r="57" spans="1:3" x14ac:dyDescent="0.25">
      <c r="A57" s="35" t="s">
        <v>44</v>
      </c>
      <c r="B57" s="35"/>
      <c r="C57" s="12">
        <v>0</v>
      </c>
    </row>
    <row r="58" spans="1:3" x14ac:dyDescent="0.25">
      <c r="A58" s="35" t="s">
        <v>21</v>
      </c>
      <c r="B58" s="35"/>
      <c r="C58" s="12">
        <v>0</v>
      </c>
    </row>
    <row r="59" spans="1:3" x14ac:dyDescent="0.25">
      <c r="A59" s="35" t="s">
        <v>22</v>
      </c>
      <c r="B59" s="35"/>
      <c r="C59" s="12">
        <v>0</v>
      </c>
    </row>
    <row r="60" spans="1:3" x14ac:dyDescent="0.25">
      <c r="A60" s="35" t="s">
        <v>41</v>
      </c>
      <c r="B60" s="35"/>
      <c r="C60" s="31">
        <f>C61</f>
        <v>2484.2800000000002</v>
      </c>
    </row>
    <row r="61" spans="1:3" x14ac:dyDescent="0.25">
      <c r="A61" s="34" t="s">
        <v>124</v>
      </c>
      <c r="B61" s="34"/>
      <c r="C61" s="3">
        <v>2484.2800000000002</v>
      </c>
    </row>
    <row r="62" spans="1:3" x14ac:dyDescent="0.25">
      <c r="A62" s="35" t="s">
        <v>48</v>
      </c>
      <c r="B62" s="35"/>
      <c r="C62" s="12">
        <f>C63+C64</f>
        <v>13128</v>
      </c>
    </row>
    <row r="63" spans="1:3" x14ac:dyDescent="0.25">
      <c r="A63" s="35" t="s">
        <v>95</v>
      </c>
      <c r="B63" s="35"/>
      <c r="C63" s="12">
        <v>5148</v>
      </c>
    </row>
    <row r="64" spans="1:3" x14ac:dyDescent="0.25">
      <c r="A64" s="39" t="s">
        <v>96</v>
      </c>
      <c r="B64" s="39"/>
      <c r="C64" s="12">
        <v>7980</v>
      </c>
    </row>
    <row r="65" spans="1:4" x14ac:dyDescent="0.25">
      <c r="A65" s="37" t="s">
        <v>23</v>
      </c>
      <c r="B65" s="37"/>
      <c r="C65" s="13">
        <f>C66+C67+C68+C93+C94+C99+C100+C103+C92</f>
        <v>383674.52</v>
      </c>
    </row>
    <row r="66" spans="1:4" x14ac:dyDescent="0.25">
      <c r="A66" s="35" t="s">
        <v>24</v>
      </c>
      <c r="B66" s="35"/>
      <c r="C66" s="12">
        <v>255176.19</v>
      </c>
    </row>
    <row r="67" spans="1:4" x14ac:dyDescent="0.25">
      <c r="A67" s="35" t="s">
        <v>25</v>
      </c>
      <c r="B67" s="35"/>
      <c r="C67" s="12">
        <v>53587</v>
      </c>
    </row>
    <row r="68" spans="1:4" x14ac:dyDescent="0.25">
      <c r="A68" s="35" t="s">
        <v>26</v>
      </c>
      <c r="B68" s="35"/>
      <c r="C68" s="6">
        <f>SUM(C69:C91)</f>
        <v>4662.08</v>
      </c>
    </row>
    <row r="69" spans="1:4" ht="17.100000000000001" customHeight="1" x14ac:dyDescent="0.25">
      <c r="A69" s="24" t="s">
        <v>97</v>
      </c>
      <c r="B69" s="22"/>
      <c r="C69" s="25">
        <v>453</v>
      </c>
      <c r="D69" s="30"/>
    </row>
    <row r="70" spans="1:4" ht="17.100000000000001" customHeight="1" x14ac:dyDescent="0.25">
      <c r="A70" s="24" t="s">
        <v>98</v>
      </c>
      <c r="B70" s="22"/>
      <c r="C70" s="25">
        <v>108</v>
      </c>
      <c r="D70" s="30"/>
    </row>
    <row r="71" spans="1:4" ht="17.100000000000001" customHeight="1" x14ac:dyDescent="0.25">
      <c r="A71" s="24" t="s">
        <v>99</v>
      </c>
      <c r="B71" s="22"/>
      <c r="C71" s="25">
        <v>302.26</v>
      </c>
      <c r="D71" s="30"/>
    </row>
    <row r="72" spans="1:4" ht="17.100000000000001" customHeight="1" x14ac:dyDescent="0.25">
      <c r="A72" s="24" t="s">
        <v>100</v>
      </c>
      <c r="B72" s="21"/>
      <c r="C72" s="25">
        <v>68</v>
      </c>
      <c r="D72" s="30"/>
    </row>
    <row r="73" spans="1:4" ht="17.100000000000001" customHeight="1" x14ac:dyDescent="0.25">
      <c r="A73" s="24" t="s">
        <v>101</v>
      </c>
      <c r="B73" s="21"/>
      <c r="C73" s="25">
        <v>114.2</v>
      </c>
      <c r="D73" s="30"/>
    </row>
    <row r="74" spans="1:4" ht="17.100000000000001" customHeight="1" x14ac:dyDescent="0.25">
      <c r="A74" s="24" t="s">
        <v>102</v>
      </c>
      <c r="B74" s="21"/>
      <c r="C74" s="25">
        <v>180</v>
      </c>
      <c r="D74" s="30"/>
    </row>
    <row r="75" spans="1:4" ht="17.100000000000001" customHeight="1" x14ac:dyDescent="0.25">
      <c r="A75" s="24" t="s">
        <v>103</v>
      </c>
      <c r="B75" s="21"/>
      <c r="C75" s="25">
        <v>114</v>
      </c>
      <c r="D75" s="30"/>
    </row>
    <row r="76" spans="1:4" ht="17.100000000000001" customHeight="1" x14ac:dyDescent="0.25">
      <c r="A76" s="24" t="s">
        <v>104</v>
      </c>
      <c r="B76" s="21"/>
      <c r="C76" s="25">
        <v>174</v>
      </c>
      <c r="D76" s="30"/>
    </row>
    <row r="77" spans="1:4" ht="17.100000000000001" customHeight="1" x14ac:dyDescent="0.25">
      <c r="A77" s="24" t="s">
        <v>105</v>
      </c>
      <c r="B77" s="21"/>
      <c r="C77" s="25">
        <v>468</v>
      </c>
      <c r="D77" s="30"/>
    </row>
    <row r="78" spans="1:4" ht="17.100000000000001" customHeight="1" x14ac:dyDescent="0.25">
      <c r="A78" s="24" t="s">
        <v>106</v>
      </c>
      <c r="B78" s="21"/>
      <c r="C78" s="25">
        <v>60</v>
      </c>
      <c r="D78" s="30"/>
    </row>
    <row r="79" spans="1:4" ht="17.100000000000001" customHeight="1" x14ac:dyDescent="0.25">
      <c r="A79" s="24" t="s">
        <v>107</v>
      </c>
      <c r="B79" s="21"/>
      <c r="C79" s="25">
        <v>217.62</v>
      </c>
      <c r="D79" s="30"/>
    </row>
    <row r="80" spans="1:4" ht="17.100000000000001" customHeight="1" x14ac:dyDescent="0.25">
      <c r="A80" s="24" t="s">
        <v>108</v>
      </c>
      <c r="B80" s="21"/>
      <c r="C80" s="25">
        <v>84</v>
      </c>
      <c r="D80" s="30"/>
    </row>
    <row r="81" spans="1:4" ht="17.100000000000001" customHeight="1" x14ac:dyDescent="0.25">
      <c r="A81" s="24" t="s">
        <v>109</v>
      </c>
      <c r="B81" s="21"/>
      <c r="C81" s="25">
        <v>12</v>
      </c>
      <c r="D81" s="30"/>
    </row>
    <row r="82" spans="1:4" ht="17.100000000000001" customHeight="1" x14ac:dyDescent="0.25">
      <c r="A82" s="24" t="s">
        <v>110</v>
      </c>
      <c r="B82" s="21"/>
      <c r="C82" s="25">
        <v>120</v>
      </c>
      <c r="D82" s="30"/>
    </row>
    <row r="83" spans="1:4" ht="17.100000000000001" customHeight="1" x14ac:dyDescent="0.25">
      <c r="A83" s="24" t="s">
        <v>111</v>
      </c>
      <c r="B83" s="21"/>
      <c r="C83" s="25">
        <v>54</v>
      </c>
      <c r="D83" s="30"/>
    </row>
    <row r="84" spans="1:4" ht="17.100000000000001" customHeight="1" x14ac:dyDescent="0.25">
      <c r="A84" s="24" t="s">
        <v>112</v>
      </c>
      <c r="B84" s="21"/>
      <c r="C84" s="25">
        <v>168</v>
      </c>
      <c r="D84" s="30"/>
    </row>
    <row r="85" spans="1:4" ht="17.100000000000001" customHeight="1" x14ac:dyDescent="0.25">
      <c r="A85" s="24" t="s">
        <v>119</v>
      </c>
      <c r="B85" s="21"/>
      <c r="C85" s="25">
        <v>900</v>
      </c>
      <c r="D85" s="30"/>
    </row>
    <row r="86" spans="1:4" ht="17.100000000000001" customHeight="1" x14ac:dyDescent="0.25">
      <c r="A86" s="24" t="s">
        <v>113</v>
      </c>
      <c r="B86" s="21"/>
      <c r="C86" s="25">
        <v>600</v>
      </c>
      <c r="D86" s="30"/>
    </row>
    <row r="87" spans="1:4" ht="17.100000000000001" customHeight="1" x14ac:dyDescent="0.25">
      <c r="A87" s="24" t="s">
        <v>114</v>
      </c>
      <c r="B87" s="21"/>
      <c r="C87" s="25">
        <v>54</v>
      </c>
      <c r="D87" s="30"/>
    </row>
    <row r="88" spans="1:4" ht="17.100000000000001" customHeight="1" x14ac:dyDescent="0.25">
      <c r="A88" s="24" t="s">
        <v>115</v>
      </c>
      <c r="B88" s="21"/>
      <c r="C88" s="25">
        <v>96</v>
      </c>
      <c r="D88" s="30"/>
    </row>
    <row r="89" spans="1:4" ht="17.100000000000001" customHeight="1" x14ac:dyDescent="0.25">
      <c r="A89" s="24" t="s">
        <v>116</v>
      </c>
      <c r="B89" s="21"/>
      <c r="C89" s="25">
        <v>87</v>
      </c>
      <c r="D89" s="30"/>
    </row>
    <row r="90" spans="1:4" ht="17.100000000000001" customHeight="1" x14ac:dyDescent="0.25">
      <c r="A90" s="24" t="s">
        <v>117</v>
      </c>
      <c r="B90" s="21"/>
      <c r="C90" s="25">
        <v>144</v>
      </c>
      <c r="D90" s="30"/>
    </row>
    <row r="91" spans="1:4" ht="17.100000000000001" customHeight="1" x14ac:dyDescent="0.25">
      <c r="A91" s="24" t="s">
        <v>118</v>
      </c>
      <c r="B91" s="21"/>
      <c r="C91" s="25">
        <v>84</v>
      </c>
      <c r="D91" s="30"/>
    </row>
    <row r="92" spans="1:4" x14ac:dyDescent="0.25">
      <c r="A92" s="35" t="s">
        <v>27</v>
      </c>
      <c r="B92" s="35"/>
      <c r="C92" s="14">
        <v>0</v>
      </c>
    </row>
    <row r="93" spans="1:4" x14ac:dyDescent="0.25">
      <c r="A93" s="35" t="s">
        <v>28</v>
      </c>
      <c r="B93" s="35"/>
      <c r="C93" s="12">
        <v>0</v>
      </c>
    </row>
    <row r="94" spans="1:4" x14ac:dyDescent="0.25">
      <c r="A94" s="35" t="s">
        <v>29</v>
      </c>
      <c r="B94" s="35"/>
      <c r="C94" s="12">
        <f>C95+C96+C97+C98</f>
        <v>0</v>
      </c>
    </row>
    <row r="95" spans="1:4" x14ac:dyDescent="0.25">
      <c r="A95" s="35" t="s">
        <v>46</v>
      </c>
      <c r="B95" s="35"/>
      <c r="C95" s="12">
        <v>0</v>
      </c>
    </row>
    <row r="96" spans="1:4" x14ac:dyDescent="0.25">
      <c r="A96" s="35" t="s">
        <v>61</v>
      </c>
      <c r="B96" s="35"/>
      <c r="C96" s="12">
        <v>0</v>
      </c>
    </row>
    <row r="97" spans="1:3" x14ac:dyDescent="0.25">
      <c r="A97" s="35" t="s">
        <v>68</v>
      </c>
      <c r="B97" s="35"/>
      <c r="C97" s="12">
        <v>0</v>
      </c>
    </row>
    <row r="98" spans="1:3" x14ac:dyDescent="0.25">
      <c r="A98" s="35" t="s">
        <v>69</v>
      </c>
      <c r="B98" s="35"/>
      <c r="C98" s="12">
        <v>0</v>
      </c>
    </row>
    <row r="99" spans="1:3" x14ac:dyDescent="0.25">
      <c r="A99" s="35" t="s">
        <v>30</v>
      </c>
      <c r="B99" s="35"/>
      <c r="C99" s="12">
        <v>0</v>
      </c>
    </row>
    <row r="100" spans="1:3" x14ac:dyDescent="0.25">
      <c r="A100" s="35" t="s">
        <v>31</v>
      </c>
      <c r="B100" s="35"/>
      <c r="C100" s="12">
        <f>C101+C102</f>
        <v>14600</v>
      </c>
    </row>
    <row r="101" spans="1:3" x14ac:dyDescent="0.25">
      <c r="A101" s="35" t="s">
        <v>62</v>
      </c>
      <c r="B101" s="35"/>
      <c r="C101" s="12">
        <v>14400</v>
      </c>
    </row>
    <row r="102" spans="1:3" x14ac:dyDescent="0.25">
      <c r="A102" s="35" t="s">
        <v>120</v>
      </c>
      <c r="B102" s="35"/>
      <c r="C102" s="12">
        <v>200</v>
      </c>
    </row>
    <row r="103" spans="1:3" x14ac:dyDescent="0.25">
      <c r="A103" s="35" t="s">
        <v>32</v>
      </c>
      <c r="B103" s="35"/>
      <c r="C103" s="12">
        <f>C104+C105</f>
        <v>55649.25</v>
      </c>
    </row>
    <row r="104" spans="1:3" x14ac:dyDescent="0.25">
      <c r="A104" s="35" t="s">
        <v>47</v>
      </c>
      <c r="B104" s="35"/>
      <c r="C104" s="12">
        <v>55649.25</v>
      </c>
    </row>
    <row r="105" spans="1:3" x14ac:dyDescent="0.25">
      <c r="A105" s="35" t="s">
        <v>60</v>
      </c>
      <c r="B105" s="35"/>
      <c r="C105" s="12">
        <v>0</v>
      </c>
    </row>
    <row r="106" spans="1:3" x14ac:dyDescent="0.25">
      <c r="A106" s="37" t="s">
        <v>33</v>
      </c>
      <c r="B106" s="37"/>
      <c r="C106" s="17">
        <f>C111+C107+C109+C108+C110</f>
        <v>32374.489999999998</v>
      </c>
    </row>
    <row r="107" spans="1:3" x14ac:dyDescent="0.25">
      <c r="A107" s="35" t="s">
        <v>54</v>
      </c>
      <c r="B107" s="35"/>
      <c r="C107" s="12">
        <v>1143.56</v>
      </c>
    </row>
    <row r="108" spans="1:3" x14ac:dyDescent="0.25">
      <c r="A108" s="35" t="s">
        <v>55</v>
      </c>
      <c r="B108" s="35"/>
      <c r="C108" s="12">
        <v>25749.75</v>
      </c>
    </row>
    <row r="109" spans="1:3" x14ac:dyDescent="0.25">
      <c r="A109" s="35" t="s">
        <v>77</v>
      </c>
      <c r="B109" s="35"/>
      <c r="C109" s="12">
        <v>433.76</v>
      </c>
    </row>
    <row r="110" spans="1:3" x14ac:dyDescent="0.25">
      <c r="A110" s="35" t="s">
        <v>56</v>
      </c>
      <c r="B110" s="35"/>
      <c r="C110" s="12">
        <v>0</v>
      </c>
    </row>
    <row r="111" spans="1:3" x14ac:dyDescent="0.25">
      <c r="A111" s="35" t="s">
        <v>49</v>
      </c>
      <c r="B111" s="35"/>
      <c r="C111" s="12">
        <v>5047.42</v>
      </c>
    </row>
    <row r="112" spans="1:3" x14ac:dyDescent="0.25">
      <c r="A112" s="37" t="s">
        <v>34</v>
      </c>
      <c r="B112" s="37"/>
      <c r="C112" s="18">
        <f>C113+C114+C115+C119</f>
        <v>279019.64</v>
      </c>
    </row>
    <row r="113" spans="1:3" x14ac:dyDescent="0.25">
      <c r="A113" s="34" t="s">
        <v>141</v>
      </c>
      <c r="B113" s="34"/>
      <c r="C113" s="3">
        <v>189238.97</v>
      </c>
    </row>
    <row r="114" spans="1:3" x14ac:dyDescent="0.25">
      <c r="A114" s="34" t="s">
        <v>140</v>
      </c>
      <c r="B114" s="34"/>
      <c r="C114" s="3">
        <v>39740.18</v>
      </c>
    </row>
    <row r="115" spans="1:3" s="20" customFormat="1" ht="14.25" x14ac:dyDescent="0.2">
      <c r="A115" s="36" t="s">
        <v>139</v>
      </c>
      <c r="B115" s="36"/>
      <c r="C115" s="6">
        <f>SUM(C116:C118)</f>
        <v>9385.0600000000013</v>
      </c>
    </row>
    <row r="116" spans="1:3" x14ac:dyDescent="0.25">
      <c r="A116" s="34" t="s">
        <v>138</v>
      </c>
      <c r="B116" s="34"/>
      <c r="C116" s="4">
        <v>512.63</v>
      </c>
    </row>
    <row r="117" spans="1:3" x14ac:dyDescent="0.25">
      <c r="A117" s="34" t="s">
        <v>137</v>
      </c>
      <c r="B117" s="34"/>
      <c r="C117" s="4">
        <v>4219.33</v>
      </c>
    </row>
    <row r="118" spans="1:3" x14ac:dyDescent="0.25">
      <c r="A118" s="34" t="s">
        <v>135</v>
      </c>
      <c r="B118" s="34"/>
      <c r="C118" s="4">
        <v>4653.1000000000004</v>
      </c>
    </row>
    <row r="119" spans="1:3" s="20" customFormat="1" ht="14.25" x14ac:dyDescent="0.2">
      <c r="A119" s="36" t="s">
        <v>136</v>
      </c>
      <c r="B119" s="36"/>
      <c r="C119" s="6">
        <f>SUM(C120:C130)</f>
        <v>40655.430000000008</v>
      </c>
    </row>
    <row r="120" spans="1:3" s="20" customFormat="1" x14ac:dyDescent="0.2">
      <c r="A120" s="34" t="s">
        <v>134</v>
      </c>
      <c r="B120" s="34"/>
      <c r="C120" s="3">
        <v>157.72999999999999</v>
      </c>
    </row>
    <row r="121" spans="1:3" ht="15" customHeight="1" x14ac:dyDescent="0.25">
      <c r="A121" s="34" t="s">
        <v>133</v>
      </c>
      <c r="B121" s="34"/>
      <c r="C121" s="3">
        <v>1537.89</v>
      </c>
    </row>
    <row r="122" spans="1:3" ht="15" customHeight="1" x14ac:dyDescent="0.25">
      <c r="A122" s="34" t="s">
        <v>132</v>
      </c>
      <c r="B122" s="34"/>
      <c r="C122" s="3">
        <v>828.09</v>
      </c>
    </row>
    <row r="123" spans="1:3" ht="15" customHeight="1" x14ac:dyDescent="0.25">
      <c r="A123" s="34" t="s">
        <v>131</v>
      </c>
      <c r="B123" s="34"/>
      <c r="C123" s="3">
        <v>1813.92</v>
      </c>
    </row>
    <row r="124" spans="1:3" x14ac:dyDescent="0.25">
      <c r="A124" s="34" t="s">
        <v>130</v>
      </c>
      <c r="B124" s="34"/>
      <c r="C124" s="3">
        <v>709.79</v>
      </c>
    </row>
    <row r="125" spans="1:3" x14ac:dyDescent="0.25">
      <c r="A125" s="34" t="s">
        <v>129</v>
      </c>
      <c r="B125" s="34"/>
      <c r="C125" s="3">
        <v>1419.59</v>
      </c>
    </row>
    <row r="126" spans="1:3" x14ac:dyDescent="0.25">
      <c r="A126" s="34" t="s">
        <v>128</v>
      </c>
      <c r="B126" s="34" t="s">
        <v>51</v>
      </c>
      <c r="C126" s="3">
        <v>9463.92</v>
      </c>
    </row>
    <row r="127" spans="1:3" x14ac:dyDescent="0.25">
      <c r="A127" s="34" t="s">
        <v>127</v>
      </c>
      <c r="B127" s="34" t="s">
        <v>52</v>
      </c>
      <c r="C127" s="3">
        <v>17468.82</v>
      </c>
    </row>
    <row r="128" spans="1:3" x14ac:dyDescent="0.25">
      <c r="A128" s="34" t="s">
        <v>126</v>
      </c>
      <c r="B128" s="34" t="s">
        <v>52</v>
      </c>
      <c r="C128" s="3">
        <v>1064.69</v>
      </c>
    </row>
    <row r="129" spans="1:3" x14ac:dyDescent="0.25">
      <c r="A129" s="34" t="s">
        <v>123</v>
      </c>
      <c r="B129" s="34"/>
      <c r="C129" s="3">
        <v>2563.15</v>
      </c>
    </row>
    <row r="130" spans="1:3" x14ac:dyDescent="0.25">
      <c r="A130" s="34" t="s">
        <v>125</v>
      </c>
      <c r="B130" s="34"/>
      <c r="C130" s="3">
        <v>3627.84</v>
      </c>
    </row>
    <row r="131" spans="1:3" x14ac:dyDescent="0.25">
      <c r="A131" s="37" t="s">
        <v>35</v>
      </c>
      <c r="B131" s="37"/>
      <c r="C131" s="17">
        <f>C132</f>
        <v>18850.18</v>
      </c>
    </row>
    <row r="132" spans="1:3" x14ac:dyDescent="0.25">
      <c r="A132" s="35" t="s">
        <v>50</v>
      </c>
      <c r="B132" s="35"/>
      <c r="C132" s="12">
        <v>18850.18</v>
      </c>
    </row>
    <row r="133" spans="1:3" ht="15.75" customHeight="1" x14ac:dyDescent="0.25">
      <c r="A133" s="37" t="s">
        <v>36</v>
      </c>
      <c r="B133" s="37"/>
      <c r="C133" s="14">
        <f>C19+C26+C65+C106+C112+C131</f>
        <v>1236131.9999999998</v>
      </c>
    </row>
    <row r="134" spans="1:3" x14ac:dyDescent="0.25">
      <c r="A134" s="37" t="s">
        <v>37</v>
      </c>
      <c r="B134" s="37"/>
      <c r="C134" s="14">
        <f>C16-C133</f>
        <v>113000.03000000026</v>
      </c>
    </row>
    <row r="135" spans="1:3" x14ac:dyDescent="0.25">
      <c r="A135" s="37" t="s">
        <v>121</v>
      </c>
      <c r="B135" s="37"/>
      <c r="C135" s="14">
        <f>B2+C16-B16+B8</f>
        <v>-423597.95999999996</v>
      </c>
    </row>
    <row r="138" spans="1:3" x14ac:dyDescent="0.25">
      <c r="A138" s="19" t="s">
        <v>53</v>
      </c>
      <c r="B138" s="7" t="s">
        <v>63</v>
      </c>
    </row>
    <row r="139" spans="1:3" x14ac:dyDescent="0.25">
      <c r="A139" s="19"/>
    </row>
    <row r="140" spans="1:3" x14ac:dyDescent="0.25">
      <c r="A140" s="19" t="s">
        <v>64</v>
      </c>
      <c r="B140" s="7" t="s">
        <v>122</v>
      </c>
    </row>
  </sheetData>
  <mergeCells count="83">
    <mergeCell ref="A66:B66"/>
    <mergeCell ref="A67:B67"/>
    <mergeCell ref="A45:B45"/>
    <mergeCell ref="A46:B46"/>
    <mergeCell ref="A47:B47"/>
    <mergeCell ref="A50:B50"/>
    <mergeCell ref="A64:B64"/>
    <mergeCell ref="A58:B58"/>
    <mergeCell ref="A27:B27"/>
    <mergeCell ref="A29:B29"/>
    <mergeCell ref="A28:B28"/>
    <mergeCell ref="A1:C1"/>
    <mergeCell ref="A18:B18"/>
    <mergeCell ref="A19:B19"/>
    <mergeCell ref="A20:B20"/>
    <mergeCell ref="A17:C17"/>
    <mergeCell ref="A21:B21"/>
    <mergeCell ref="A23:B23"/>
    <mergeCell ref="A25:B25"/>
    <mergeCell ref="A24:B24"/>
    <mergeCell ref="A26:B26"/>
    <mergeCell ref="A22:B22"/>
    <mergeCell ref="A135:B135"/>
    <mergeCell ref="A134:B134"/>
    <mergeCell ref="A132:B132"/>
    <mergeCell ref="A131:B131"/>
    <mergeCell ref="A133:B133"/>
    <mergeCell ref="A127:B127"/>
    <mergeCell ref="A54:B54"/>
    <mergeCell ref="A55:B55"/>
    <mergeCell ref="A57:B57"/>
    <mergeCell ref="A56:B56"/>
    <mergeCell ref="A62:B62"/>
    <mergeCell ref="A93:B93"/>
    <mergeCell ref="A101:B101"/>
    <mergeCell ref="A92:B92"/>
    <mergeCell ref="A94:B94"/>
    <mergeCell ref="A99:B99"/>
    <mergeCell ref="A100:B100"/>
    <mergeCell ref="A107:B107"/>
    <mergeCell ref="A105:B105"/>
    <mergeCell ref="A106:B106"/>
    <mergeCell ref="A63:B63"/>
    <mergeCell ref="A96:B96"/>
    <mergeCell ref="A111:B111"/>
    <mergeCell ref="A113:B113"/>
    <mergeCell ref="A95:B95"/>
    <mergeCell ref="A108:B108"/>
    <mergeCell ref="A109:B109"/>
    <mergeCell ref="A102:B102"/>
    <mergeCell ref="A97:B97"/>
    <mergeCell ref="A98:B98"/>
    <mergeCell ref="A129:B129"/>
    <mergeCell ref="A128:B128"/>
    <mergeCell ref="A61:B61"/>
    <mergeCell ref="A130:B130"/>
    <mergeCell ref="A125:B125"/>
    <mergeCell ref="A123:B123"/>
    <mergeCell ref="A116:B116"/>
    <mergeCell ref="A117:B117"/>
    <mergeCell ref="A119:B119"/>
    <mergeCell ref="A112:B112"/>
    <mergeCell ref="A114:B114"/>
    <mergeCell ref="A115:B115"/>
    <mergeCell ref="A103:B103"/>
    <mergeCell ref="A65:B65"/>
    <mergeCell ref="A68:B68"/>
    <mergeCell ref="A30:B30"/>
    <mergeCell ref="A126:B126"/>
    <mergeCell ref="A110:B110"/>
    <mergeCell ref="A120:B120"/>
    <mergeCell ref="A124:B124"/>
    <mergeCell ref="A122:B122"/>
    <mergeCell ref="A121:B121"/>
    <mergeCell ref="A118:B118"/>
    <mergeCell ref="A48:B48"/>
    <mergeCell ref="A52:B52"/>
    <mergeCell ref="A53:B53"/>
    <mergeCell ref="A49:B49"/>
    <mergeCell ref="A60:B60"/>
    <mergeCell ref="A59:B59"/>
    <mergeCell ref="A51:B51"/>
    <mergeCell ref="A104:B104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2024-03-30T12:47:16Z</dcterms:modified>
</cp:coreProperties>
</file>