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21F2730-DEE1-4EA3-8CE7-51E48C28D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0" i="1" l="1"/>
  <c r="C196" i="1"/>
  <c r="C138" i="1" l="1"/>
  <c r="C5" i="1"/>
  <c r="B5" i="1"/>
  <c r="C84" i="1"/>
  <c r="C131" i="1"/>
  <c r="C24" i="1"/>
  <c r="C120" i="1"/>
  <c r="C77" i="1" l="1"/>
  <c r="C79" i="1"/>
  <c r="C169" i="1" l="1"/>
  <c r="C175" i="1" l="1"/>
  <c r="C11" i="1"/>
  <c r="B11" i="1"/>
  <c r="C17" i="1" l="1"/>
  <c r="B17" i="1"/>
  <c r="C213" i="1" l="1"/>
  <c r="C209" i="1"/>
  <c r="C187" i="1" l="1"/>
  <c r="C181" i="1" l="1"/>
  <c r="C124" i="1" l="1"/>
  <c r="C81" i="1" s="1"/>
  <c r="C178" i="1" l="1"/>
  <c r="C135" i="1" s="1"/>
  <c r="C20" i="1"/>
  <c r="C211" i="1" l="1"/>
  <c r="C212" i="1" s="1"/>
</calcChain>
</file>

<file path=xl/sharedStrings.xml><?xml version="1.0" encoding="utf-8"?>
<sst xmlns="http://schemas.openxmlformats.org/spreadsheetml/2006/main" count="223" uniqueCount="217">
  <si>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</si>
  <si>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</si>
  <si>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</si>
  <si>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</si>
  <si>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</si>
  <si>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</si>
  <si>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</si>
  <si>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</si>
  <si>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</si>
  <si>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</si>
  <si>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</si>
  <si>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</si>
  <si>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</si>
  <si>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</si>
  <si>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</si>
  <si>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</si>
  <si>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</si>
  <si>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</si>
  <si>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</si>
  <si>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</si>
  <si>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</si>
  <si>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</si>
  <si>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</si>
  <si>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</si>
  <si>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</si>
  <si>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</si>
  <si>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</si>
  <si>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</si>
  <si>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</si>
  <si>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</si>
  <si>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</si>
  <si>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</si>
  <si>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</si>
  <si>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</si>
  <si>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</si>
  <si>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</si>
  <si>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</si>
  <si>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</si>
  <si>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</si>
  <si>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</si>
  <si>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</si>
  <si>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</si>
  <si>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</si>
  <si>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</si>
  <si>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</si>
  <si>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</si>
  <si>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</si>
  <si>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</si>
  <si>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</si>
  <si>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</si>
  <si>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</si>
  <si>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</si>
  <si>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</si>
  <si>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</si>
  <si>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</si>
  <si>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>Страховые взносы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</si>
  <si>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</si>
  <si>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</si>
  <si>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</si>
  <si>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</si>
  <si>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</si>
  <si>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</si>
  <si>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</si>
  <si>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</si>
  <si>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</si>
  <si>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</si>
  <si>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</si>
  <si>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</si>
  <si>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</si>
  <si>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</si>
  <si>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</si>
  <si>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>Утилицация природных отходов</t>
  </si>
  <si>
    <t xml:space="preserve">            Почтовые расходы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</si>
  <si>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</si>
  <si>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</si>
  <si>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</si>
  <si>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</si>
  <si>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</si>
  <si>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</si>
  <si>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</si>
  <si>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</si>
  <si>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Обслуживание домофонов</t>
  </si>
  <si>
    <t xml:space="preserve">Лампа LED 07Вт
</t>
  </si>
  <si>
    <t xml:space="preserve">Редукция канализационная
</t>
  </si>
  <si>
    <t xml:space="preserve">Перчатки нитриловые
</t>
  </si>
  <si>
    <t xml:space="preserve">Полотно ХП
</t>
  </si>
  <si>
    <t xml:space="preserve">Перчатки трикотажные хб с ПВХ
</t>
  </si>
  <si>
    <t xml:space="preserve">чистящее средство  Пемолюкс
</t>
  </si>
  <si>
    <t xml:space="preserve">Белизна 5 л.
</t>
  </si>
  <si>
    <t xml:space="preserve">Средство для мытья пола Лайма 5л
</t>
  </si>
  <si>
    <t xml:space="preserve">Тряпка для пола Лайма 80*100
</t>
  </si>
  <si>
    <t xml:space="preserve">мыло туалетное 
</t>
  </si>
  <si>
    <t xml:space="preserve">Бумага туалетная
</t>
  </si>
  <si>
    <t xml:space="preserve">Салфетки микрофибра 40*40
</t>
  </si>
  <si>
    <t xml:space="preserve">стиральный порошок
</t>
  </si>
  <si>
    <t xml:space="preserve">Мешки для мусора 20л.
</t>
  </si>
  <si>
    <t xml:space="preserve">мешки для мусора 60л
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</si>
  <si>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</si>
  <si>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</si>
  <si>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</si>
  <si>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</si>
  <si>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</si>
  <si>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</si>
  <si>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</si>
  <si>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</si>
  <si>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</si>
  <si>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</si>
  <si>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</si>
  <si>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</si>
  <si>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Пена монтажная
Склад материалов
Поступление товаров и услуг УЭР00000260 от 22.04.2022 12:00:03</t>
  </si>
  <si>
    <t>Кисть плоская Стандарт щетина
Склад материалов
Поступление товаров и услуг УЭР00000260 от 22.04.2022 12:00:03</t>
  </si>
  <si>
    <t>Кисть плоская стандарт 100мм
Склад материалов
Поступление товаров и услуг УЭР00000260 от 22.04.2022 12:00:03</t>
  </si>
  <si>
    <t>Перчатки трикотажные хб с ПВХ
Склад материалов
Поступление товаров и услуг УЭР00000260 от 22.04.2022 12:00:03</t>
  </si>
  <si>
    <t>Валик малярный с ручкой
Склад материалов
Поступление товаров и услуг УЭР00000260 от 22.04.2022 12:00:03</t>
  </si>
  <si>
    <t>Мешки п/п для ремонтных работ
Склад материалов
Поступление товаров и услуг УЭР00000260 от 22.04.2022 12:00:03</t>
  </si>
  <si>
    <t>2.8. Техническое обслуживание ОДПУТЭ</t>
  </si>
  <si>
    <t xml:space="preserve">Метла синтетическая с черенком пластик
</t>
  </si>
  <si>
    <t xml:space="preserve">Совок с щеткой
</t>
  </si>
  <si>
    <t xml:space="preserve">Швабра д/пола деревянная
</t>
  </si>
  <si>
    <t xml:space="preserve">Анкер забивной латунный М8 
</t>
  </si>
  <si>
    <t xml:space="preserve">Саморезы кровельные 5,5*38 цинк сверло 100 шт
</t>
  </si>
  <si>
    <t xml:space="preserve">Наруж канал труба ПВХ 110*3,2   2 м
</t>
  </si>
  <si>
    <t xml:space="preserve">Колено канал 110*45
</t>
  </si>
  <si>
    <t xml:space="preserve">переход канализ. чугун/пластм. 124/110
</t>
  </si>
  <si>
    <t xml:space="preserve">Манжета переходная 110/123
</t>
  </si>
  <si>
    <t xml:space="preserve">Крепление трубы 4 к стене с резинкой " РF"
</t>
  </si>
  <si>
    <t xml:space="preserve">переход канализ. чугун/пластм. 72/50
</t>
  </si>
  <si>
    <t xml:space="preserve">Саморезы кровельные 5,5*32 цинк сверло 100 шт
</t>
  </si>
  <si>
    <t xml:space="preserve">Манжета переходная 110/124 редукция
</t>
  </si>
  <si>
    <t xml:space="preserve">Тройник наруж канализ 110/45
</t>
  </si>
  <si>
    <t xml:space="preserve">Компенсатор 110
</t>
  </si>
  <si>
    <t xml:space="preserve">Заглушка 110
</t>
  </si>
  <si>
    <t xml:space="preserve">Наруж канал труба ПВХ 110*3,2   1 м
</t>
  </si>
  <si>
    <t xml:space="preserve">Шпилька резьб. 8*2000
</t>
  </si>
  <si>
    <t>Годовая отчетность о расходовании полученных денежных средств по многоквартирному дому № 84 по улице Преображенская за  2022 год</t>
  </si>
  <si>
    <t>Эмаль ПФ красная</t>
  </si>
  <si>
    <t>Эмаль ПФ зеленая</t>
  </si>
  <si>
    <t>Кисть плоская стандарт 50мм</t>
  </si>
  <si>
    <t>Аэрозольная смывка</t>
  </si>
  <si>
    <t>Клей ПВА</t>
  </si>
  <si>
    <t>порог (профиль)</t>
  </si>
  <si>
    <t>Бита Rh2 x 70 mm</t>
  </si>
  <si>
    <t>Колер</t>
  </si>
  <si>
    <t>Диск алмазный сплошной</t>
  </si>
  <si>
    <t xml:space="preserve">Эмаль - аэрозоль </t>
  </si>
  <si>
    <t>Кисть плоская стандарт 63мм</t>
  </si>
  <si>
    <t>Кисть плоская</t>
  </si>
  <si>
    <t>Валик полиакрил мини</t>
  </si>
  <si>
    <t xml:space="preserve">Валик </t>
  </si>
  <si>
    <t>Перчатки нейлоновые с латекс обливом</t>
  </si>
  <si>
    <t>Молоток 500ГР</t>
  </si>
  <si>
    <t>Герметик битумный</t>
  </si>
  <si>
    <t>Потолоч. плитка</t>
  </si>
  <si>
    <t>Эмаль ПФ-115 жел.-кор.</t>
  </si>
  <si>
    <t>Колорант</t>
  </si>
  <si>
    <t>Шпаклевка финишная Евро-Л 18кг</t>
  </si>
  <si>
    <t>Мал. лента</t>
  </si>
  <si>
    <t>Краска ВГД фасадная  15 кг</t>
  </si>
  <si>
    <t>Валик полиакрил.</t>
  </si>
  <si>
    <t>Перчатки резиновые Латекс</t>
  </si>
  <si>
    <t>Отвертка SL 6x38 мм</t>
  </si>
  <si>
    <t>Скотч</t>
  </si>
  <si>
    <t xml:space="preserve">Пистолет д/гермет. </t>
  </si>
  <si>
    <t>Ацетон</t>
  </si>
  <si>
    <t>Перчатки трикотажные хб с ПВХ</t>
  </si>
  <si>
    <t>Наколенники полиуретановые</t>
  </si>
  <si>
    <t>Стержень телескопический</t>
  </si>
  <si>
    <t>Ванночка малярная пластм.</t>
  </si>
  <si>
    <t>Саморез 4,2*19 оц. пл</t>
  </si>
  <si>
    <t>Сверло 3,0 мм</t>
  </si>
  <si>
    <t>Сверло 4,0 мм</t>
  </si>
  <si>
    <t>Сверло 8 мм</t>
  </si>
  <si>
    <t>Сверло по металлу 10 мм</t>
  </si>
  <si>
    <t>вентиль ППР. 32</t>
  </si>
  <si>
    <t>Труба ЭСВ 76*3 мм</t>
  </si>
  <si>
    <t>Труба ЭСВ 89*3.5</t>
  </si>
  <si>
    <t>Труба ст. ВГП  Ду32</t>
  </si>
  <si>
    <t>Резьба ф 50</t>
  </si>
  <si>
    <t>Муфта 50</t>
  </si>
  <si>
    <t>Отвод д90 ст крутоизогнутый</t>
  </si>
  <si>
    <t>проволока ОК черная</t>
  </si>
  <si>
    <t>Гильза погружная д/термостата 1/2</t>
  </si>
  <si>
    <t>Остаток денежных средств на 31.12.2022 года</t>
  </si>
  <si>
    <t>Опрессовка системы отопления и горячего водоснабжения</t>
  </si>
  <si>
    <t>Вентиль пожарный</t>
  </si>
  <si>
    <t>Головка муфтовая</t>
  </si>
  <si>
    <t>Рукав напорный</t>
  </si>
  <si>
    <t>Мастика кровельная</t>
  </si>
  <si>
    <t>Праймер битумный</t>
  </si>
  <si>
    <t xml:space="preserve">Линокром ТКП
</t>
  </si>
  <si>
    <t>Пропан-бутан технический</t>
  </si>
  <si>
    <t>Канат льнопеньковый</t>
  </si>
  <si>
    <t>Дюбель пл 12,0*70</t>
  </si>
  <si>
    <t>Шайба пл 8 оц</t>
  </si>
  <si>
    <t>Шурупы 8*90</t>
  </si>
  <si>
    <t>Ремонт наплавляемой кровли</t>
  </si>
  <si>
    <t>Ремонт внутренней системы отопления</t>
  </si>
  <si>
    <t>Кислород газообразный</t>
  </si>
  <si>
    <t xml:space="preserve">1.2. Электроэнергия ОДН </t>
  </si>
  <si>
    <t>Галит</t>
  </si>
  <si>
    <t>Перчатки хб</t>
  </si>
  <si>
    <t xml:space="preserve">Лопата снеговая </t>
  </si>
  <si>
    <t>Веник сорго</t>
  </si>
  <si>
    <t xml:space="preserve">Мешки для мусора 120л </t>
  </si>
  <si>
    <t xml:space="preserve">Салфетка из миккрофибры для пола
</t>
  </si>
  <si>
    <t>Жавель син. таблетки</t>
  </si>
  <si>
    <t xml:space="preserve">Экспертиза </t>
  </si>
  <si>
    <t>Лопата штыковая</t>
  </si>
  <si>
    <t xml:space="preserve">Черенок для лопаты
</t>
  </si>
  <si>
    <t xml:space="preserve">Ремонт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</si>
  <si>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</si>
  <si>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</si>
  <si>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</si>
  <si>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</si>
  <si>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</si>
  <si>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Задолженность квартиросъемщиков на 01.01.2022 года</t>
  </si>
  <si>
    <t>Остаток денежных средств по доп. работам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</si>
</sst>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0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right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tabSelected="1" topLeftCell="A193" workbookViewId="0">
      <selection activeCell="G18" sqref="G18"/>
    </sheetView>
  </sheetViews>
  <sheetFormatPr defaultColWidth="9.140625" defaultRowHeight="15" x14ac:dyDescent="0.25"/>
  <cols>
    <col min="1" max="1" width="56.42578125" style="9" customWidth="1"/>
    <col min="2" max="2" width="19.85546875" style="9" customWidth="1"/>
    <col min="3" max="3" width="18.42578125" style="9" bestFit="1" customWidth="1"/>
    <col min="4" max="16384" width="9.140625" style="9"/>
  </cols>
  <sheetData>
    <row r="1" spans="1:12" ht="30" customHeight="1" x14ac:dyDescent="0.25">
      <c r="A1" s="36" t="s">
        <v>134</v>
      </c>
      <c r="B1" s="36"/>
      <c r="C1" s="36"/>
    </row>
    <row r="2" spans="1:12" ht="29.25" x14ac:dyDescent="0.25">
      <c r="A2" s="28" t="s">
        <v>215</v>
      </c>
      <c r="B2" s="10">
        <v>-711940.38</v>
      </c>
      <c r="C2" s="28"/>
    </row>
    <row r="3" spans="1:12" ht="29.25" x14ac:dyDescent="0.25">
      <c r="A3" s="28" t="s">
        <v>216</v>
      </c>
      <c r="B3" s="10">
        <v>595954.86</v>
      </c>
      <c r="C3" s="28"/>
    </row>
    <row r="4" spans="1:12" x14ac:dyDescent="0.25">
      <c r="A4" s="11" t="s">
        <v>8</v>
      </c>
      <c r="B4" s="11" t="s">
        <v>40</v>
      </c>
      <c r="C4" s="11" t="s">
        <v>41</v>
      </c>
      <c r="D4" s="12"/>
      <c r="E4" s="12"/>
      <c r="F4" s="12"/>
      <c r="G4" s="12"/>
      <c r="H4" s="12"/>
    </row>
    <row r="5" spans="1:12" x14ac:dyDescent="0.25">
      <c r="A5" s="13" t="s">
        <v>1</v>
      </c>
      <c r="B5" s="13">
        <f>B6+B7+B8+B10</f>
        <v>1101744.3999999999</v>
      </c>
      <c r="C5" s="13">
        <f>C6+C7+C8+C10</f>
        <v>972001.56</v>
      </c>
      <c r="D5" s="12"/>
      <c r="E5" s="12"/>
      <c r="F5" s="12"/>
      <c r="G5" s="12"/>
      <c r="H5" s="12"/>
    </row>
    <row r="6" spans="1:12" x14ac:dyDescent="0.25">
      <c r="A6" s="14" t="s">
        <v>2</v>
      </c>
      <c r="B6" s="14">
        <v>724789.44</v>
      </c>
      <c r="C6" s="14">
        <v>643859.38</v>
      </c>
    </row>
    <row r="7" spans="1:12" x14ac:dyDescent="0.25">
      <c r="A7" s="14" t="s">
        <v>198</v>
      </c>
      <c r="B7" s="14">
        <v>109011.76</v>
      </c>
      <c r="C7" s="14">
        <v>96767.62</v>
      </c>
    </row>
    <row r="8" spans="1:12" x14ac:dyDescent="0.25">
      <c r="A8" s="13" t="s">
        <v>77</v>
      </c>
      <c r="B8" s="14">
        <v>267943.2</v>
      </c>
      <c r="C8" s="14">
        <v>231374.56</v>
      </c>
    </row>
    <row r="9" spans="1:12" x14ac:dyDescent="0.25">
      <c r="A9" s="13" t="s">
        <v>39</v>
      </c>
      <c r="B9" s="7">
        <v>0</v>
      </c>
      <c r="C9" s="14">
        <v>0</v>
      </c>
    </row>
    <row r="10" spans="1:12" x14ac:dyDescent="0.25">
      <c r="A10" s="13" t="s">
        <v>66</v>
      </c>
      <c r="B10" s="14">
        <v>0</v>
      </c>
      <c r="C10" s="14">
        <v>0</v>
      </c>
    </row>
    <row r="11" spans="1:12" x14ac:dyDescent="0.25">
      <c r="A11" s="13" t="s">
        <v>3</v>
      </c>
      <c r="B11" s="14">
        <f>B12+B13+B14+B15+B16</f>
        <v>22253.439999999999</v>
      </c>
      <c r="C11" s="14">
        <f>C12+C13+C14+C15+C16</f>
        <v>36612.69</v>
      </c>
    </row>
    <row r="12" spans="1:12" x14ac:dyDescent="0.25">
      <c r="A12" s="13" t="s">
        <v>108</v>
      </c>
      <c r="B12" s="14">
        <v>1958.01</v>
      </c>
      <c r="C12" s="14">
        <v>1958.01</v>
      </c>
      <c r="L12" s="24"/>
    </row>
    <row r="13" spans="1:12" x14ac:dyDescent="0.25">
      <c r="A13" s="13" t="s">
        <v>4</v>
      </c>
      <c r="B13" s="14">
        <v>20295.43</v>
      </c>
      <c r="C13" s="14">
        <v>20295.43</v>
      </c>
    </row>
    <row r="14" spans="1:12" x14ac:dyDescent="0.25">
      <c r="A14" s="13" t="s">
        <v>5</v>
      </c>
      <c r="B14" s="14"/>
      <c r="C14" s="14">
        <v>14359.25</v>
      </c>
    </row>
    <row r="15" spans="1:12" x14ac:dyDescent="0.25">
      <c r="A15" s="13" t="s">
        <v>78</v>
      </c>
      <c r="B15" s="14"/>
      <c r="C15" s="14"/>
    </row>
    <row r="16" spans="1:12" x14ac:dyDescent="0.25">
      <c r="A16" s="13" t="s">
        <v>79</v>
      </c>
      <c r="B16" s="14"/>
      <c r="C16" s="14"/>
    </row>
    <row r="17" spans="1:7" ht="29.25" x14ac:dyDescent="0.25">
      <c r="A17" s="11" t="s">
        <v>6</v>
      </c>
      <c r="B17" s="14">
        <f>B5+B11</f>
        <v>1123997.8399999999</v>
      </c>
      <c r="C17" s="14">
        <f>C5+C11</f>
        <v>1008614.25</v>
      </c>
    </row>
    <row r="18" spans="1:7" x14ac:dyDescent="0.25">
      <c r="A18" s="36"/>
      <c r="B18" s="36"/>
      <c r="C18" s="36"/>
    </row>
    <row r="19" spans="1:7" x14ac:dyDescent="0.25">
      <c r="A19" s="35" t="s">
        <v>7</v>
      </c>
      <c r="B19" s="35"/>
      <c r="C19" s="14" t="s">
        <v>0</v>
      </c>
      <c r="G19" s="25"/>
    </row>
    <row r="20" spans="1:7" x14ac:dyDescent="0.25">
      <c r="A20" s="35" t="s">
        <v>9</v>
      </c>
      <c r="B20" s="35"/>
      <c r="C20" s="15">
        <f>C21+C22+C23+C24+C77+C79</f>
        <v>344909.64</v>
      </c>
    </row>
    <row r="21" spans="1:7" x14ac:dyDescent="0.25">
      <c r="A21" s="33" t="s">
        <v>10</v>
      </c>
      <c r="B21" s="33"/>
      <c r="C21" s="14">
        <v>28124.78</v>
      </c>
    </row>
    <row r="22" spans="1:7" x14ac:dyDescent="0.25">
      <c r="A22" s="34" t="s">
        <v>11</v>
      </c>
      <c r="B22" s="34"/>
      <c r="C22" s="14">
        <v>5927.94</v>
      </c>
    </row>
    <row r="23" spans="1:7" x14ac:dyDescent="0.25">
      <c r="A23" s="33" t="s">
        <v>12</v>
      </c>
      <c r="B23" s="33"/>
      <c r="C23" s="14">
        <v>1356.03</v>
      </c>
    </row>
    <row r="24" spans="1:7" x14ac:dyDescent="0.25">
      <c r="A24" s="33" t="s">
        <v>13</v>
      </c>
      <c r="B24" s="33"/>
      <c r="C24" s="8">
        <f>SUM(C25:C76)</f>
        <v>58364.889999999992</v>
      </c>
    </row>
    <row r="25" spans="1:7" ht="15" customHeight="1" x14ac:dyDescent="0.25">
      <c r="A25" s="30" t="s">
        <v>109</v>
      </c>
      <c r="B25" s="13"/>
      <c r="C25" s="31">
        <v>1170</v>
      </c>
    </row>
    <row r="26" spans="1:7" ht="15" customHeight="1" x14ac:dyDescent="0.25">
      <c r="A26" s="30" t="s">
        <v>110</v>
      </c>
      <c r="B26" s="13"/>
      <c r="C26" s="31">
        <v>280</v>
      </c>
    </row>
    <row r="27" spans="1:7" ht="15" customHeight="1" x14ac:dyDescent="0.25">
      <c r="A27" s="30" t="s">
        <v>111</v>
      </c>
      <c r="B27" s="13"/>
      <c r="C27" s="31">
        <v>607</v>
      </c>
    </row>
    <row r="28" spans="1:7" ht="15" customHeight="1" x14ac:dyDescent="0.25">
      <c r="A28" s="30" t="s">
        <v>112</v>
      </c>
      <c r="B28" s="13"/>
      <c r="C28" s="31">
        <v>93.6</v>
      </c>
    </row>
    <row r="29" spans="1:7" ht="15" customHeight="1" x14ac:dyDescent="0.25">
      <c r="A29" s="30" t="s">
        <v>113</v>
      </c>
      <c r="B29" s="13"/>
      <c r="C29" s="32">
        <v>1026</v>
      </c>
    </row>
    <row r="30" spans="1:7" ht="15" customHeight="1" x14ac:dyDescent="0.25">
      <c r="A30" s="30" t="s">
        <v>114</v>
      </c>
      <c r="B30" s="13"/>
      <c r="C30" s="31">
        <v>502</v>
      </c>
    </row>
    <row r="31" spans="1:7" ht="15" customHeight="1" x14ac:dyDescent="0.25">
      <c r="A31" s="30" t="s">
        <v>135</v>
      </c>
      <c r="B31" s="13"/>
      <c r="C31" s="31">
        <v>420</v>
      </c>
    </row>
    <row r="32" spans="1:7" ht="15" customHeight="1" x14ac:dyDescent="0.25">
      <c r="A32" s="30" t="s">
        <v>136</v>
      </c>
      <c r="B32" s="13"/>
      <c r="C32" s="31">
        <v>370</v>
      </c>
    </row>
    <row r="33" spans="1:3" ht="15" customHeight="1" x14ac:dyDescent="0.25">
      <c r="A33" s="30" t="s">
        <v>137</v>
      </c>
      <c r="B33" s="13"/>
      <c r="C33" s="31">
        <v>135</v>
      </c>
    </row>
    <row r="34" spans="1:3" ht="15" customHeight="1" x14ac:dyDescent="0.25">
      <c r="A34" s="30" t="s">
        <v>138</v>
      </c>
      <c r="B34" s="13"/>
      <c r="C34" s="31">
        <v>230</v>
      </c>
    </row>
    <row r="35" spans="1:3" ht="15" customHeight="1" x14ac:dyDescent="0.25">
      <c r="A35" s="30" t="s">
        <v>139</v>
      </c>
      <c r="B35" s="13"/>
      <c r="C35" s="32">
        <v>630</v>
      </c>
    </row>
    <row r="36" spans="1:3" ht="15" customHeight="1" x14ac:dyDescent="0.25">
      <c r="A36" s="30" t="s">
        <v>140</v>
      </c>
      <c r="B36" s="13"/>
      <c r="C36" s="31">
        <v>474</v>
      </c>
    </row>
    <row r="37" spans="1:3" ht="15" customHeight="1" x14ac:dyDescent="0.25">
      <c r="A37" s="30" t="s">
        <v>141</v>
      </c>
      <c r="B37" s="13"/>
      <c r="C37" s="32">
        <v>105</v>
      </c>
    </row>
    <row r="38" spans="1:3" ht="15" customHeight="1" x14ac:dyDescent="0.25">
      <c r="A38" s="30" t="s">
        <v>142</v>
      </c>
      <c r="B38" s="13"/>
      <c r="C38" s="31">
        <v>320</v>
      </c>
    </row>
    <row r="39" spans="1:3" ht="15" customHeight="1" x14ac:dyDescent="0.25">
      <c r="A39" s="30" t="s">
        <v>143</v>
      </c>
      <c r="B39" s="13"/>
      <c r="C39" s="32">
        <v>1344</v>
      </c>
    </row>
    <row r="40" spans="1:3" ht="15" customHeight="1" x14ac:dyDescent="0.25">
      <c r="A40" s="30" t="s">
        <v>144</v>
      </c>
      <c r="B40" s="13"/>
      <c r="C40" s="31">
        <v>295</v>
      </c>
    </row>
    <row r="41" spans="1:3" ht="15" customHeight="1" x14ac:dyDescent="0.25">
      <c r="A41" s="30" t="s">
        <v>145</v>
      </c>
      <c r="B41" s="13"/>
      <c r="C41" s="32">
        <v>138</v>
      </c>
    </row>
    <row r="42" spans="1:3" ht="15" customHeight="1" x14ac:dyDescent="0.25">
      <c r="A42" s="30" t="s">
        <v>146</v>
      </c>
      <c r="B42" s="13"/>
      <c r="C42" s="31">
        <v>110</v>
      </c>
    </row>
    <row r="43" spans="1:3" ht="15" customHeight="1" x14ac:dyDescent="0.25">
      <c r="A43" s="30" t="s">
        <v>147</v>
      </c>
      <c r="B43" s="13"/>
      <c r="C43" s="32">
        <v>75</v>
      </c>
    </row>
    <row r="44" spans="1:3" ht="15" customHeight="1" x14ac:dyDescent="0.25">
      <c r="A44" s="30" t="s">
        <v>148</v>
      </c>
      <c r="B44" s="13"/>
      <c r="C44" s="31">
        <v>138</v>
      </c>
    </row>
    <row r="45" spans="1:3" ht="15" customHeight="1" x14ac:dyDescent="0.25">
      <c r="A45" s="30" t="s">
        <v>149</v>
      </c>
      <c r="B45" s="13"/>
      <c r="C45" s="31">
        <v>356</v>
      </c>
    </row>
    <row r="46" spans="1:3" ht="15" customHeight="1" x14ac:dyDescent="0.25">
      <c r="A46" s="30" t="s">
        <v>150</v>
      </c>
      <c r="B46" s="13"/>
      <c r="C46" s="31">
        <v>390</v>
      </c>
    </row>
    <row r="47" spans="1:3" ht="15" customHeight="1" x14ac:dyDescent="0.25">
      <c r="A47" s="30" t="s">
        <v>151</v>
      </c>
      <c r="B47" s="13"/>
      <c r="C47" s="31">
        <v>3675</v>
      </c>
    </row>
    <row r="48" spans="1:3" ht="16.5" customHeight="1" x14ac:dyDescent="0.25">
      <c r="A48" s="30" t="s">
        <v>152</v>
      </c>
      <c r="B48" s="13"/>
      <c r="C48" s="31">
        <v>3240</v>
      </c>
    </row>
    <row r="49" spans="1:3" ht="15" customHeight="1" x14ac:dyDescent="0.25">
      <c r="A49" s="30" t="s">
        <v>153</v>
      </c>
      <c r="B49" s="13"/>
      <c r="C49" s="31">
        <v>460</v>
      </c>
    </row>
    <row r="50" spans="1:3" ht="15" customHeight="1" x14ac:dyDescent="0.25">
      <c r="A50" s="30" t="s">
        <v>154</v>
      </c>
      <c r="B50" s="13"/>
      <c r="C50" s="31">
        <v>7019.63</v>
      </c>
    </row>
    <row r="51" spans="1:3" ht="15" customHeight="1" x14ac:dyDescent="0.25">
      <c r="A51" s="30" t="s">
        <v>155</v>
      </c>
      <c r="B51" s="13"/>
      <c r="C51" s="31">
        <v>545</v>
      </c>
    </row>
    <row r="52" spans="1:3" ht="15" customHeight="1" x14ac:dyDescent="0.25">
      <c r="A52" s="30" t="s">
        <v>156</v>
      </c>
      <c r="B52" s="13"/>
      <c r="C52" s="31">
        <v>420</v>
      </c>
    </row>
    <row r="53" spans="1:3" ht="15" customHeight="1" x14ac:dyDescent="0.25">
      <c r="A53" s="30" t="s">
        <v>157</v>
      </c>
      <c r="B53" s="13"/>
      <c r="C53" s="31">
        <v>6910</v>
      </c>
    </row>
    <row r="54" spans="1:3" ht="15" customHeight="1" x14ac:dyDescent="0.25">
      <c r="A54" s="30" t="s">
        <v>158</v>
      </c>
      <c r="B54" s="13"/>
      <c r="C54" s="31">
        <v>455</v>
      </c>
    </row>
    <row r="55" spans="1:3" ht="15" customHeight="1" x14ac:dyDescent="0.25">
      <c r="A55" s="30" t="s">
        <v>159</v>
      </c>
      <c r="B55" s="13"/>
      <c r="C55" s="31">
        <v>120</v>
      </c>
    </row>
    <row r="56" spans="1:3" ht="15" customHeight="1" x14ac:dyDescent="0.25">
      <c r="A56" s="30" t="s">
        <v>160</v>
      </c>
      <c r="B56" s="13"/>
      <c r="C56" s="31">
        <v>210</v>
      </c>
    </row>
    <row r="57" spans="1:3" ht="15" customHeight="1" x14ac:dyDescent="0.25">
      <c r="A57" s="30" t="s">
        <v>161</v>
      </c>
      <c r="B57" s="13"/>
      <c r="C57" s="31">
        <v>75</v>
      </c>
    </row>
    <row r="58" spans="1:3" ht="15" customHeight="1" x14ac:dyDescent="0.25">
      <c r="A58" s="30" t="s">
        <v>162</v>
      </c>
      <c r="B58" s="13"/>
      <c r="C58" s="31">
        <v>650</v>
      </c>
    </row>
    <row r="59" spans="1:3" ht="15" customHeight="1" x14ac:dyDescent="0.25">
      <c r="A59" s="30" t="s">
        <v>163</v>
      </c>
      <c r="B59" s="13"/>
      <c r="C59" s="31">
        <v>170</v>
      </c>
    </row>
    <row r="60" spans="1:3" ht="15" customHeight="1" x14ac:dyDescent="0.25">
      <c r="A60" s="30" t="s">
        <v>164</v>
      </c>
      <c r="B60" s="13"/>
      <c r="C60" s="31">
        <v>84</v>
      </c>
    </row>
    <row r="61" spans="1:3" ht="15" customHeight="1" x14ac:dyDescent="0.25">
      <c r="A61" s="30" t="s">
        <v>165</v>
      </c>
      <c r="B61" s="13"/>
      <c r="C61" s="31">
        <v>450</v>
      </c>
    </row>
    <row r="62" spans="1:3" ht="15" customHeight="1" x14ac:dyDescent="0.25">
      <c r="A62" s="30" t="s">
        <v>166</v>
      </c>
      <c r="B62" s="13"/>
      <c r="C62" s="31">
        <v>350</v>
      </c>
    </row>
    <row r="63" spans="1:3" ht="15" customHeight="1" x14ac:dyDescent="0.25">
      <c r="A63" s="30" t="s">
        <v>167</v>
      </c>
      <c r="B63" s="13"/>
      <c r="C63" s="31">
        <v>150</v>
      </c>
    </row>
    <row r="64" spans="1:3" ht="15" customHeight="1" x14ac:dyDescent="0.25">
      <c r="A64" s="30" t="s">
        <v>168</v>
      </c>
      <c r="B64" s="13"/>
      <c r="C64" s="31">
        <v>170</v>
      </c>
    </row>
    <row r="65" spans="1:3" ht="15" customHeight="1" x14ac:dyDescent="0.25">
      <c r="A65" s="30" t="s">
        <v>169</v>
      </c>
      <c r="B65" s="13"/>
      <c r="C65" s="31">
        <v>96</v>
      </c>
    </row>
    <row r="66" spans="1:3" ht="15" customHeight="1" x14ac:dyDescent="0.25">
      <c r="A66" s="30" t="s">
        <v>170</v>
      </c>
      <c r="B66" s="13"/>
      <c r="C66" s="31">
        <v>110</v>
      </c>
    </row>
    <row r="67" spans="1:3" ht="15" customHeight="1" x14ac:dyDescent="0.25">
      <c r="A67" s="30" t="s">
        <v>171</v>
      </c>
      <c r="B67" s="13"/>
      <c r="C67" s="31">
        <v>145</v>
      </c>
    </row>
    <row r="68" spans="1:3" ht="15" customHeight="1" x14ac:dyDescent="0.25">
      <c r="A68" s="30" t="s">
        <v>172</v>
      </c>
      <c r="B68" s="13"/>
      <c r="C68" s="31">
        <v>243</v>
      </c>
    </row>
    <row r="69" spans="1:3" ht="15" customHeight="1" x14ac:dyDescent="0.25">
      <c r="A69" s="30" t="s">
        <v>187</v>
      </c>
      <c r="B69" s="13"/>
      <c r="C69" s="31">
        <v>5596.2</v>
      </c>
    </row>
    <row r="70" spans="1:3" ht="15" customHeight="1" x14ac:dyDescent="0.25">
      <c r="A70" s="30" t="s">
        <v>188</v>
      </c>
      <c r="B70" s="13"/>
      <c r="C70" s="31">
        <v>6523.68</v>
      </c>
    </row>
    <row r="71" spans="1:3" ht="15" customHeight="1" x14ac:dyDescent="0.25">
      <c r="A71" s="30" t="s">
        <v>190</v>
      </c>
      <c r="B71" s="13"/>
      <c r="C71" s="31">
        <v>813.18</v>
      </c>
    </row>
    <row r="72" spans="1:3" ht="15" customHeight="1" x14ac:dyDescent="0.25">
      <c r="A72" s="30" t="s">
        <v>189</v>
      </c>
      <c r="B72" s="13"/>
      <c r="C72" s="31">
        <v>9909.6</v>
      </c>
    </row>
    <row r="73" spans="1:3" ht="15" customHeight="1" x14ac:dyDescent="0.25">
      <c r="A73" s="30" t="s">
        <v>191</v>
      </c>
      <c r="B73" s="13"/>
      <c r="C73" s="31">
        <v>390</v>
      </c>
    </row>
    <row r="74" spans="1:3" ht="15" customHeight="1" x14ac:dyDescent="0.25">
      <c r="A74" s="30" t="s">
        <v>192</v>
      </c>
      <c r="B74" s="13"/>
      <c r="C74" s="31">
        <v>124</v>
      </c>
    </row>
    <row r="75" spans="1:3" ht="15" customHeight="1" x14ac:dyDescent="0.25">
      <c r="A75" s="30" t="s">
        <v>193</v>
      </c>
      <c r="B75" s="13"/>
      <c r="C75" s="31">
        <v>8</v>
      </c>
    </row>
    <row r="76" spans="1:3" ht="15" customHeight="1" x14ac:dyDescent="0.25">
      <c r="A76" s="30" t="s">
        <v>194</v>
      </c>
      <c r="B76" s="13"/>
      <c r="C76" s="31">
        <v>44</v>
      </c>
    </row>
    <row r="77" spans="1:3" x14ac:dyDescent="0.25">
      <c r="A77" s="33" t="s">
        <v>14</v>
      </c>
      <c r="B77" s="33"/>
      <c r="C77" s="20">
        <f>C78</f>
        <v>29280</v>
      </c>
    </row>
    <row r="78" spans="1:3" x14ac:dyDescent="0.25">
      <c r="A78" s="33" t="s">
        <v>206</v>
      </c>
      <c r="B78" s="33"/>
      <c r="C78" s="14">
        <v>29280</v>
      </c>
    </row>
    <row r="79" spans="1:3" x14ac:dyDescent="0.25">
      <c r="A79" s="34" t="s">
        <v>15</v>
      </c>
      <c r="B79" s="34"/>
      <c r="C79" s="17">
        <f>C80</f>
        <v>221856</v>
      </c>
    </row>
    <row r="80" spans="1:3" x14ac:dyDescent="0.25">
      <c r="A80" s="34" t="s">
        <v>195</v>
      </c>
      <c r="B80" s="34"/>
      <c r="C80" s="29">
        <v>221856</v>
      </c>
    </row>
    <row r="81" spans="1:5" ht="14.25" customHeight="1" x14ac:dyDescent="0.25">
      <c r="A81" s="35" t="s">
        <v>16</v>
      </c>
      <c r="B81" s="35"/>
      <c r="C81" s="18">
        <f>C82+C83+C84+C115+C116+C117+C118+C119+C120+C121+C122+C123+C124+C128+C129+C130+C131</f>
        <v>767650.1</v>
      </c>
    </row>
    <row r="82" spans="1:5" x14ac:dyDescent="0.25">
      <c r="A82" s="33" t="s">
        <v>17</v>
      </c>
      <c r="B82" s="33"/>
      <c r="C82" s="14">
        <v>227764.63</v>
      </c>
    </row>
    <row r="83" spans="1:5" x14ac:dyDescent="0.25">
      <c r="A83" s="33" t="s">
        <v>18</v>
      </c>
      <c r="B83" s="33"/>
      <c r="C83" s="14">
        <v>47752.85</v>
      </c>
    </row>
    <row r="84" spans="1:5" x14ac:dyDescent="0.25">
      <c r="A84" s="33" t="s">
        <v>19</v>
      </c>
      <c r="B84" s="33"/>
      <c r="C84" s="8">
        <f>SUM(C85:C114)</f>
        <v>87430.5</v>
      </c>
    </row>
    <row r="85" spans="1:5" ht="16.5" customHeight="1" x14ac:dyDescent="0.25">
      <c r="A85" s="30" t="s">
        <v>82</v>
      </c>
      <c r="B85" s="26"/>
      <c r="C85" s="31">
        <v>500</v>
      </c>
      <c r="D85" s="19"/>
      <c r="E85" s="2"/>
    </row>
    <row r="86" spans="1:5" ht="16.5" customHeight="1" x14ac:dyDescent="0.25">
      <c r="A86" s="30" t="s">
        <v>119</v>
      </c>
      <c r="B86" s="26"/>
      <c r="C86" s="31">
        <v>400</v>
      </c>
      <c r="D86" s="1"/>
      <c r="E86" s="3"/>
    </row>
    <row r="87" spans="1:5" ht="15" customHeight="1" x14ac:dyDescent="0.25">
      <c r="A87" s="30" t="s">
        <v>133</v>
      </c>
      <c r="B87" s="26"/>
      <c r="C87" s="31">
        <v>600</v>
      </c>
      <c r="D87" s="1"/>
      <c r="E87" s="3"/>
    </row>
    <row r="88" spans="1:5" ht="15.75" customHeight="1" x14ac:dyDescent="0.25">
      <c r="A88" s="30" t="s">
        <v>120</v>
      </c>
      <c r="B88" s="26"/>
      <c r="C88" s="31">
        <v>120</v>
      </c>
      <c r="D88" s="1"/>
      <c r="E88" s="3"/>
    </row>
    <row r="89" spans="1:5" ht="15.75" customHeight="1" x14ac:dyDescent="0.25">
      <c r="A89" s="30" t="s">
        <v>127</v>
      </c>
      <c r="B89" s="26"/>
      <c r="C89" s="31">
        <v>120</v>
      </c>
      <c r="D89" s="1"/>
      <c r="E89" s="3"/>
    </row>
    <row r="90" spans="1:5" ht="14.25" customHeight="1" x14ac:dyDescent="0.25">
      <c r="A90" s="30" t="s">
        <v>121</v>
      </c>
      <c r="B90" s="26"/>
      <c r="C90" s="32">
        <v>8550</v>
      </c>
      <c r="D90" s="1"/>
      <c r="E90" s="3"/>
    </row>
    <row r="91" spans="1:5" ht="13.5" customHeight="1" x14ac:dyDescent="0.25">
      <c r="A91" s="30" t="s">
        <v>132</v>
      </c>
      <c r="B91" s="26"/>
      <c r="C91" s="31">
        <v>960</v>
      </c>
      <c r="D91" s="1"/>
      <c r="E91" s="3"/>
    </row>
    <row r="92" spans="1:5" ht="14.25" customHeight="1" x14ac:dyDescent="0.25">
      <c r="A92" s="30" t="s">
        <v>122</v>
      </c>
      <c r="B92" s="26"/>
      <c r="C92" s="32">
        <v>1350</v>
      </c>
      <c r="D92" s="1"/>
      <c r="E92" s="3"/>
    </row>
    <row r="93" spans="1:5" ht="14.25" customHeight="1" x14ac:dyDescent="0.25">
      <c r="A93" s="30" t="s">
        <v>131</v>
      </c>
      <c r="B93" s="26"/>
      <c r="C93" s="31">
        <v>220</v>
      </c>
      <c r="D93" s="1"/>
      <c r="E93" s="3"/>
    </row>
    <row r="94" spans="1:5" ht="16.5" customHeight="1" x14ac:dyDescent="0.25">
      <c r="A94" s="30" t="s">
        <v>123</v>
      </c>
      <c r="B94" s="26"/>
      <c r="C94" s="31">
        <v>150</v>
      </c>
      <c r="D94" s="1"/>
      <c r="E94" s="3"/>
    </row>
    <row r="95" spans="1:5" ht="15.75" customHeight="1" x14ac:dyDescent="0.25">
      <c r="A95" s="30" t="s">
        <v>128</v>
      </c>
      <c r="B95" s="26"/>
      <c r="C95" s="31">
        <v>294</v>
      </c>
      <c r="D95" s="1"/>
      <c r="E95" s="3"/>
    </row>
    <row r="96" spans="1:5" ht="16.5" customHeight="1" x14ac:dyDescent="0.25">
      <c r="A96" s="30" t="s">
        <v>124</v>
      </c>
      <c r="B96" s="26"/>
      <c r="C96" s="31">
        <v>51</v>
      </c>
      <c r="D96" s="1"/>
      <c r="E96" s="3"/>
    </row>
    <row r="97" spans="1:5" ht="15" customHeight="1" x14ac:dyDescent="0.25">
      <c r="A97" s="30" t="s">
        <v>130</v>
      </c>
      <c r="B97" s="26"/>
      <c r="C97" s="31">
        <v>300</v>
      </c>
      <c r="D97" s="1"/>
      <c r="E97" s="3"/>
    </row>
    <row r="98" spans="1:5" ht="16.5" customHeight="1" x14ac:dyDescent="0.25">
      <c r="A98" s="30" t="s">
        <v>125</v>
      </c>
      <c r="B98" s="26"/>
      <c r="C98" s="32">
        <v>1440</v>
      </c>
      <c r="D98" s="1"/>
      <c r="E98" s="3"/>
    </row>
    <row r="99" spans="1:5" ht="13.5" customHeight="1" x14ac:dyDescent="0.25">
      <c r="A99" s="30" t="s">
        <v>129</v>
      </c>
      <c r="B99" s="26"/>
      <c r="C99" s="32">
        <v>1080</v>
      </c>
      <c r="D99" s="1"/>
      <c r="E99" s="3"/>
    </row>
    <row r="100" spans="1:5" ht="14.25" customHeight="1" x14ac:dyDescent="0.25">
      <c r="A100" s="30" t="s">
        <v>126</v>
      </c>
      <c r="B100" s="26"/>
      <c r="C100" s="31">
        <v>50</v>
      </c>
      <c r="D100" s="1"/>
      <c r="E100" s="3"/>
    </row>
    <row r="101" spans="1:5" ht="15" customHeight="1" x14ac:dyDescent="0.25">
      <c r="A101" s="30" t="s">
        <v>83</v>
      </c>
      <c r="B101" s="26"/>
      <c r="C101" s="31">
        <v>75</v>
      </c>
      <c r="D101" s="1"/>
      <c r="E101" s="3"/>
    </row>
    <row r="102" spans="1:5" ht="16.5" customHeight="1" x14ac:dyDescent="0.25">
      <c r="A102" s="30" t="s">
        <v>173</v>
      </c>
      <c r="B102" s="26"/>
      <c r="C102" s="31">
        <v>810</v>
      </c>
      <c r="D102" s="1"/>
      <c r="E102" s="3"/>
    </row>
    <row r="103" spans="1:5" ht="15" customHeight="1" x14ac:dyDescent="0.25">
      <c r="A103" s="30" t="s">
        <v>174</v>
      </c>
      <c r="B103" s="26"/>
      <c r="C103" s="31">
        <v>2280</v>
      </c>
      <c r="D103" s="1"/>
      <c r="E103" s="3"/>
    </row>
    <row r="104" spans="1:5" ht="16.5" customHeight="1" x14ac:dyDescent="0.25">
      <c r="A104" s="30" t="s">
        <v>175</v>
      </c>
      <c r="B104" s="26"/>
      <c r="C104" s="32">
        <v>3120</v>
      </c>
      <c r="D104" s="1"/>
      <c r="E104" s="3"/>
    </row>
    <row r="105" spans="1:5" ht="13.5" customHeight="1" x14ac:dyDescent="0.25">
      <c r="A105" s="30" t="s">
        <v>176</v>
      </c>
      <c r="B105" s="26"/>
      <c r="C105" s="32">
        <v>800</v>
      </c>
      <c r="D105" s="1"/>
      <c r="E105" s="3"/>
    </row>
    <row r="106" spans="1:5" ht="14.25" customHeight="1" x14ac:dyDescent="0.25">
      <c r="A106" s="30" t="s">
        <v>177</v>
      </c>
      <c r="B106" s="26"/>
      <c r="C106" s="31">
        <v>366</v>
      </c>
      <c r="D106" s="1"/>
      <c r="E106" s="3"/>
    </row>
    <row r="107" spans="1:5" ht="15" customHeight="1" x14ac:dyDescent="0.25">
      <c r="A107" s="30" t="s">
        <v>178</v>
      </c>
      <c r="B107" s="26"/>
      <c r="C107" s="31">
        <v>1230</v>
      </c>
      <c r="D107" s="1"/>
      <c r="E107" s="3"/>
    </row>
    <row r="108" spans="1:5" ht="15" customHeight="1" x14ac:dyDescent="0.25">
      <c r="A108" s="30" t="s">
        <v>179</v>
      </c>
      <c r="B108" s="26"/>
      <c r="C108" s="31">
        <v>524</v>
      </c>
      <c r="D108" s="1"/>
      <c r="E108" s="3"/>
    </row>
    <row r="109" spans="1:5" ht="15" customHeight="1" x14ac:dyDescent="0.25">
      <c r="A109" s="30" t="s">
        <v>180</v>
      </c>
      <c r="B109" s="26"/>
      <c r="C109" s="31">
        <v>976.5</v>
      </c>
      <c r="D109" s="1"/>
      <c r="E109" s="3"/>
    </row>
    <row r="110" spans="1:5" ht="15" customHeight="1" x14ac:dyDescent="0.25">
      <c r="A110" s="30" t="s">
        <v>181</v>
      </c>
      <c r="B110" s="26"/>
      <c r="C110" s="31">
        <v>2228</v>
      </c>
      <c r="D110" s="1"/>
      <c r="E110" s="3"/>
    </row>
    <row r="111" spans="1:5" ht="15" customHeight="1" x14ac:dyDescent="0.25">
      <c r="A111" s="30" t="s">
        <v>184</v>
      </c>
      <c r="B111" s="26"/>
      <c r="C111" s="31">
        <v>14280</v>
      </c>
      <c r="D111" s="1"/>
      <c r="E111" s="3"/>
    </row>
    <row r="112" spans="1:5" ht="15" customHeight="1" x14ac:dyDescent="0.25">
      <c r="A112" s="30" t="s">
        <v>185</v>
      </c>
      <c r="B112" s="26"/>
      <c r="C112" s="31">
        <v>1440</v>
      </c>
      <c r="D112" s="1"/>
      <c r="E112" s="3"/>
    </row>
    <row r="113" spans="1:5" ht="15" customHeight="1" x14ac:dyDescent="0.25">
      <c r="A113" s="30" t="s">
        <v>186</v>
      </c>
      <c r="B113" s="26"/>
      <c r="C113" s="31">
        <v>42936</v>
      </c>
      <c r="D113" s="1"/>
      <c r="E113" s="3"/>
    </row>
    <row r="114" spans="1:5" ht="15" customHeight="1" x14ac:dyDescent="0.25">
      <c r="A114" s="30" t="s">
        <v>197</v>
      </c>
      <c r="B114" s="26"/>
      <c r="C114" s="31">
        <v>180</v>
      </c>
      <c r="D114" s="1"/>
      <c r="E114" s="3"/>
    </row>
    <row r="115" spans="1:5" x14ac:dyDescent="0.25">
      <c r="A115" s="33" t="s">
        <v>97</v>
      </c>
      <c r="B115" s="33"/>
      <c r="C115" s="14">
        <v>24238.92</v>
      </c>
    </row>
    <row r="116" spans="1:5" x14ac:dyDescent="0.25">
      <c r="A116" s="34" t="s">
        <v>98</v>
      </c>
      <c r="B116" s="34"/>
      <c r="C116" s="14">
        <v>0</v>
      </c>
    </row>
    <row r="117" spans="1:5" x14ac:dyDescent="0.25">
      <c r="A117" s="33" t="s">
        <v>99</v>
      </c>
      <c r="B117" s="33"/>
      <c r="C117" s="14">
        <v>0</v>
      </c>
    </row>
    <row r="118" spans="1:5" x14ac:dyDescent="0.25">
      <c r="A118" s="33" t="s">
        <v>100</v>
      </c>
      <c r="B118" s="33"/>
      <c r="C118" s="14">
        <v>0</v>
      </c>
    </row>
    <row r="119" spans="1:5" x14ac:dyDescent="0.25">
      <c r="A119" s="33" t="s">
        <v>115</v>
      </c>
      <c r="B119" s="33"/>
      <c r="C119" s="14">
        <v>10500</v>
      </c>
    </row>
    <row r="120" spans="1:5" x14ac:dyDescent="0.25">
      <c r="A120" s="33" t="s">
        <v>20</v>
      </c>
      <c r="B120" s="33"/>
      <c r="C120" s="14">
        <f>B8</f>
        <v>267943.2</v>
      </c>
    </row>
    <row r="121" spans="1:5" x14ac:dyDescent="0.25">
      <c r="A121" s="33" t="s">
        <v>21</v>
      </c>
      <c r="B121" s="33"/>
      <c r="C121" s="14">
        <v>0</v>
      </c>
    </row>
    <row r="122" spans="1:5" x14ac:dyDescent="0.25">
      <c r="A122" s="33" t="s">
        <v>67</v>
      </c>
      <c r="B122" s="33"/>
      <c r="C122" s="14">
        <v>7020</v>
      </c>
    </row>
    <row r="123" spans="1:5" x14ac:dyDescent="0.25">
      <c r="A123" s="33" t="s">
        <v>68</v>
      </c>
      <c r="B123" s="33"/>
      <c r="C123" s="14">
        <v>0</v>
      </c>
    </row>
    <row r="124" spans="1:5" x14ac:dyDescent="0.25">
      <c r="A124" s="33" t="s">
        <v>43</v>
      </c>
      <c r="B124" s="33"/>
      <c r="C124" s="14">
        <f>C125+C126+C127</f>
        <v>0</v>
      </c>
    </row>
    <row r="125" spans="1:5" x14ac:dyDescent="0.25">
      <c r="A125" s="33" t="s">
        <v>44</v>
      </c>
      <c r="B125" s="33"/>
      <c r="C125" s="14">
        <v>0</v>
      </c>
    </row>
    <row r="126" spans="1:5" x14ac:dyDescent="0.25">
      <c r="A126" s="33" t="s">
        <v>46</v>
      </c>
      <c r="B126" s="33"/>
      <c r="C126" s="14">
        <v>0</v>
      </c>
    </row>
    <row r="127" spans="1:5" x14ac:dyDescent="0.25">
      <c r="A127" s="33" t="s">
        <v>45</v>
      </c>
      <c r="B127" s="33"/>
      <c r="C127" s="14">
        <v>0</v>
      </c>
    </row>
    <row r="128" spans="1:5" x14ac:dyDescent="0.25">
      <c r="A128" s="33" t="s">
        <v>22</v>
      </c>
      <c r="B128" s="33"/>
      <c r="C128" s="14">
        <v>0</v>
      </c>
    </row>
    <row r="129" spans="1:3" x14ac:dyDescent="0.25">
      <c r="A129" s="33" t="s">
        <v>23</v>
      </c>
      <c r="B129" s="33"/>
      <c r="C129" s="14">
        <v>0</v>
      </c>
    </row>
    <row r="130" spans="1:3" x14ac:dyDescent="0.25">
      <c r="A130" s="33" t="s">
        <v>42</v>
      </c>
      <c r="B130" s="33"/>
      <c r="C130" s="14"/>
    </row>
    <row r="131" spans="1:3" x14ac:dyDescent="0.25">
      <c r="A131" s="33" t="s">
        <v>49</v>
      </c>
      <c r="B131" s="33"/>
      <c r="C131" s="14">
        <f>C132+C133+C134</f>
        <v>95000</v>
      </c>
    </row>
    <row r="132" spans="1:3" x14ac:dyDescent="0.25">
      <c r="A132" s="33" t="s">
        <v>73</v>
      </c>
      <c r="B132" s="33"/>
      <c r="C132" s="14">
        <v>2000</v>
      </c>
    </row>
    <row r="133" spans="1:3" x14ac:dyDescent="0.25">
      <c r="A133" s="34" t="s">
        <v>183</v>
      </c>
      <c r="B133" s="34"/>
      <c r="C133" s="14">
        <v>85000</v>
      </c>
    </row>
    <row r="134" spans="1:3" x14ac:dyDescent="0.25">
      <c r="A134" s="34" t="s">
        <v>196</v>
      </c>
      <c r="B134" s="34"/>
      <c r="C134" s="14">
        <v>8000</v>
      </c>
    </row>
    <row r="135" spans="1:3" x14ac:dyDescent="0.25">
      <c r="A135" s="35" t="s">
        <v>24</v>
      </c>
      <c r="B135" s="35"/>
      <c r="C135" s="15">
        <f>C136+C137+C138+C168+C169+C174+C175+C178+C167</f>
        <v>638565.34000000008</v>
      </c>
    </row>
    <row r="136" spans="1:3" x14ac:dyDescent="0.25">
      <c r="A136" s="33" t="s">
        <v>25</v>
      </c>
      <c r="B136" s="33"/>
      <c r="C136" s="14">
        <v>431490.91</v>
      </c>
    </row>
    <row r="137" spans="1:3" x14ac:dyDescent="0.25">
      <c r="A137" s="33" t="s">
        <v>26</v>
      </c>
      <c r="B137" s="33"/>
      <c r="C137" s="14">
        <v>85431.01</v>
      </c>
    </row>
    <row r="138" spans="1:3" x14ac:dyDescent="0.25">
      <c r="A138" s="33" t="s">
        <v>27</v>
      </c>
      <c r="B138" s="33"/>
      <c r="C138" s="8">
        <f>SUM(C139:C166)</f>
        <v>14683.86</v>
      </c>
    </row>
    <row r="139" spans="1:3" ht="17.100000000000001" customHeight="1" x14ac:dyDescent="0.25">
      <c r="A139" s="30" t="s">
        <v>88</v>
      </c>
      <c r="B139" s="27"/>
      <c r="C139" s="31">
        <v>376.05</v>
      </c>
    </row>
    <row r="140" spans="1:3" ht="17.100000000000001" customHeight="1" x14ac:dyDescent="0.25">
      <c r="A140" s="30" t="s">
        <v>89</v>
      </c>
      <c r="B140" s="26"/>
      <c r="C140" s="31">
        <v>253.48</v>
      </c>
    </row>
    <row r="141" spans="1:3" ht="17.100000000000001" customHeight="1" x14ac:dyDescent="0.25">
      <c r="A141" s="30" t="s">
        <v>87</v>
      </c>
      <c r="B141" s="26"/>
      <c r="C141" s="31">
        <v>122.48</v>
      </c>
    </row>
    <row r="142" spans="1:3" ht="17.100000000000001" customHeight="1" x14ac:dyDescent="0.25">
      <c r="A142" s="30" t="s">
        <v>95</v>
      </c>
      <c r="B142" s="26"/>
      <c r="C142" s="31">
        <v>111.48</v>
      </c>
    </row>
    <row r="143" spans="1:3" ht="17.100000000000001" customHeight="1" x14ac:dyDescent="0.25">
      <c r="A143" s="30" t="s">
        <v>91</v>
      </c>
      <c r="B143" s="26"/>
      <c r="C143" s="31">
        <v>96.48</v>
      </c>
    </row>
    <row r="144" spans="1:3" ht="17.100000000000001" customHeight="1" x14ac:dyDescent="0.25">
      <c r="A144" s="30" t="s">
        <v>92</v>
      </c>
      <c r="B144" s="26"/>
      <c r="C144" s="31">
        <v>34.26</v>
      </c>
    </row>
    <row r="145" spans="1:3" ht="17.100000000000001" customHeight="1" x14ac:dyDescent="0.25">
      <c r="A145" s="30" t="s">
        <v>84</v>
      </c>
      <c r="B145" s="26"/>
      <c r="C145" s="31">
        <v>475.56</v>
      </c>
    </row>
    <row r="146" spans="1:3" ht="17.100000000000001" customHeight="1" x14ac:dyDescent="0.25">
      <c r="A146" s="30" t="s">
        <v>90</v>
      </c>
      <c r="B146" s="26"/>
      <c r="C146" s="31">
        <v>140.22</v>
      </c>
    </row>
    <row r="147" spans="1:3" ht="17.100000000000001" customHeight="1" x14ac:dyDescent="0.25">
      <c r="A147" s="30" t="s">
        <v>93</v>
      </c>
      <c r="B147" s="26"/>
      <c r="C147" s="31">
        <v>257.43</v>
      </c>
    </row>
    <row r="148" spans="1:3" ht="17.100000000000001" customHeight="1" x14ac:dyDescent="0.25">
      <c r="A148" s="30" t="s">
        <v>86</v>
      </c>
      <c r="B148" s="26"/>
      <c r="C148" s="31">
        <v>71.94</v>
      </c>
    </row>
    <row r="149" spans="1:3" ht="17.100000000000001" customHeight="1" x14ac:dyDescent="0.25">
      <c r="A149" s="30" t="s">
        <v>94</v>
      </c>
      <c r="B149" s="26"/>
      <c r="C149" s="31">
        <v>33.86</v>
      </c>
    </row>
    <row r="150" spans="1:3" ht="17.100000000000001" customHeight="1" x14ac:dyDescent="0.25">
      <c r="A150" s="30" t="s">
        <v>96</v>
      </c>
      <c r="B150" s="26"/>
      <c r="C150" s="31">
        <v>205.3</v>
      </c>
    </row>
    <row r="151" spans="1:3" ht="17.100000000000001" customHeight="1" x14ac:dyDescent="0.25">
      <c r="A151" s="30" t="s">
        <v>118</v>
      </c>
      <c r="B151" s="26"/>
      <c r="C151" s="31">
        <v>172.93</v>
      </c>
    </row>
    <row r="152" spans="1:3" ht="17.100000000000001" customHeight="1" x14ac:dyDescent="0.25">
      <c r="A152" s="30" t="s">
        <v>117</v>
      </c>
      <c r="B152" s="26"/>
      <c r="C152" s="31">
        <v>481.04</v>
      </c>
    </row>
    <row r="153" spans="1:3" ht="17.100000000000001" customHeight="1" x14ac:dyDescent="0.25">
      <c r="A153" s="30" t="s">
        <v>91</v>
      </c>
      <c r="B153" s="26"/>
      <c r="C153" s="31">
        <v>32.159999999999997</v>
      </c>
    </row>
    <row r="154" spans="1:3" ht="17.100000000000001" customHeight="1" x14ac:dyDescent="0.25">
      <c r="A154" s="30" t="s">
        <v>116</v>
      </c>
      <c r="B154" s="26"/>
      <c r="C154" s="31">
        <v>264.10000000000002</v>
      </c>
    </row>
    <row r="155" spans="1:3" ht="17.100000000000001" customHeight="1" x14ac:dyDescent="0.25">
      <c r="A155" s="30" t="s">
        <v>92</v>
      </c>
      <c r="B155" s="26"/>
      <c r="C155" s="31">
        <v>17.13</v>
      </c>
    </row>
    <row r="156" spans="1:3" ht="17.100000000000001" customHeight="1" x14ac:dyDescent="0.25">
      <c r="A156" s="30" t="s">
        <v>85</v>
      </c>
      <c r="B156" s="26"/>
      <c r="C156" s="31">
        <v>75</v>
      </c>
    </row>
    <row r="157" spans="1:3" ht="17.100000000000001" customHeight="1" x14ac:dyDescent="0.25">
      <c r="A157" s="30" t="s">
        <v>199</v>
      </c>
      <c r="B157" s="26"/>
      <c r="C157" s="31">
        <v>3075</v>
      </c>
    </row>
    <row r="158" spans="1:3" ht="17.100000000000001" customHeight="1" x14ac:dyDescent="0.25">
      <c r="A158" s="30" t="s">
        <v>200</v>
      </c>
      <c r="B158" s="26"/>
      <c r="C158" s="31">
        <v>156</v>
      </c>
    </row>
    <row r="159" spans="1:3" ht="17.100000000000001" customHeight="1" x14ac:dyDescent="0.25">
      <c r="A159" s="30" t="s">
        <v>201</v>
      </c>
      <c r="B159" s="26"/>
      <c r="C159" s="31">
        <v>5300</v>
      </c>
    </row>
    <row r="160" spans="1:3" ht="17.100000000000001" customHeight="1" x14ac:dyDescent="0.25">
      <c r="A160" s="30" t="s">
        <v>202</v>
      </c>
      <c r="B160" s="26"/>
      <c r="C160" s="31">
        <v>210</v>
      </c>
    </row>
    <row r="161" spans="1:3" ht="17.100000000000001" customHeight="1" x14ac:dyDescent="0.25">
      <c r="A161" s="30" t="s">
        <v>159</v>
      </c>
      <c r="B161" s="26"/>
      <c r="C161" s="31">
        <v>330</v>
      </c>
    </row>
    <row r="162" spans="1:3" ht="17.100000000000001" customHeight="1" x14ac:dyDescent="0.25">
      <c r="A162" s="30" t="s">
        <v>205</v>
      </c>
      <c r="B162" s="26"/>
      <c r="C162" s="31">
        <v>1263.96</v>
      </c>
    </row>
    <row r="163" spans="1:3" ht="17.100000000000001" customHeight="1" x14ac:dyDescent="0.25">
      <c r="A163" s="30" t="s">
        <v>203</v>
      </c>
      <c r="B163" s="26"/>
      <c r="C163" s="31">
        <v>114</v>
      </c>
    </row>
    <row r="164" spans="1:3" ht="17.100000000000001" customHeight="1" x14ac:dyDescent="0.25">
      <c r="A164" s="30" t="s">
        <v>204</v>
      </c>
      <c r="B164" s="26"/>
      <c r="C164" s="31">
        <v>312</v>
      </c>
    </row>
    <row r="165" spans="1:3" ht="17.100000000000001" customHeight="1" x14ac:dyDescent="0.25">
      <c r="A165" s="30" t="s">
        <v>207</v>
      </c>
      <c r="B165" s="26"/>
      <c r="C165" s="31">
        <v>472</v>
      </c>
    </row>
    <row r="166" spans="1:3" ht="17.100000000000001" customHeight="1" x14ac:dyDescent="0.25">
      <c r="A166" s="30" t="s">
        <v>208</v>
      </c>
      <c r="B166" s="26"/>
      <c r="C166" s="31">
        <v>230</v>
      </c>
    </row>
    <row r="167" spans="1:3" x14ac:dyDescent="0.25">
      <c r="A167" s="33" t="s">
        <v>28</v>
      </c>
      <c r="B167" s="33"/>
      <c r="C167" s="16">
        <v>0</v>
      </c>
    </row>
    <row r="168" spans="1:3" x14ac:dyDescent="0.25">
      <c r="A168" s="33" t="s">
        <v>29</v>
      </c>
      <c r="B168" s="33"/>
      <c r="C168" s="14">
        <v>283.75</v>
      </c>
    </row>
    <row r="169" spans="1:3" x14ac:dyDescent="0.25">
      <c r="A169" s="33" t="s">
        <v>30</v>
      </c>
      <c r="B169" s="33"/>
      <c r="C169" s="14">
        <f>C170+C171+C172+C173</f>
        <v>0</v>
      </c>
    </row>
    <row r="170" spans="1:3" x14ac:dyDescent="0.25">
      <c r="A170" s="33" t="s">
        <v>47</v>
      </c>
      <c r="B170" s="33"/>
      <c r="C170" s="14">
        <v>0</v>
      </c>
    </row>
    <row r="171" spans="1:3" x14ac:dyDescent="0.25">
      <c r="A171" s="33" t="s">
        <v>71</v>
      </c>
      <c r="B171" s="33"/>
      <c r="C171" s="14">
        <v>0</v>
      </c>
    </row>
    <row r="172" spans="1:3" x14ac:dyDescent="0.25">
      <c r="A172" s="33" t="s">
        <v>80</v>
      </c>
      <c r="B172" s="33"/>
      <c r="C172" s="14">
        <v>0</v>
      </c>
    </row>
    <row r="173" spans="1:3" x14ac:dyDescent="0.25">
      <c r="A173" s="33" t="s">
        <v>81</v>
      </c>
      <c r="B173" s="33"/>
      <c r="C173" s="14">
        <v>0</v>
      </c>
    </row>
    <row r="174" spans="1:3" x14ac:dyDescent="0.25">
      <c r="A174" s="33" t="s">
        <v>31</v>
      </c>
      <c r="B174" s="33"/>
      <c r="C174" s="14">
        <v>0</v>
      </c>
    </row>
    <row r="175" spans="1:3" x14ac:dyDescent="0.25">
      <c r="A175" s="33" t="s">
        <v>32</v>
      </c>
      <c r="B175" s="33"/>
      <c r="C175" s="14">
        <f>C176+C177</f>
        <v>0</v>
      </c>
    </row>
    <row r="176" spans="1:3" x14ac:dyDescent="0.25">
      <c r="A176" s="33" t="s">
        <v>74</v>
      </c>
      <c r="B176" s="33"/>
      <c r="C176" s="14">
        <v>0</v>
      </c>
    </row>
    <row r="177" spans="1:3" x14ac:dyDescent="0.25">
      <c r="A177" s="33" t="s">
        <v>209</v>
      </c>
      <c r="B177" s="33"/>
      <c r="C177" s="14">
        <v>0</v>
      </c>
    </row>
    <row r="178" spans="1:3" x14ac:dyDescent="0.25">
      <c r="A178" s="33" t="s">
        <v>33</v>
      </c>
      <c r="B178" s="33"/>
      <c r="C178" s="14">
        <f>C179+C180</f>
        <v>106675.81</v>
      </c>
    </row>
    <row r="179" spans="1:3" x14ac:dyDescent="0.25">
      <c r="A179" s="33" t="s">
        <v>48</v>
      </c>
      <c r="B179" s="33"/>
      <c r="C179" s="14">
        <v>106675.81</v>
      </c>
    </row>
    <row r="180" spans="1:3" x14ac:dyDescent="0.25">
      <c r="A180" s="33" t="s">
        <v>70</v>
      </c>
      <c r="B180" s="33"/>
      <c r="C180" s="14">
        <v>0</v>
      </c>
    </row>
    <row r="181" spans="1:3" x14ac:dyDescent="0.25">
      <c r="A181" s="35" t="s">
        <v>34</v>
      </c>
      <c r="B181" s="35"/>
      <c r="C181" s="20">
        <f>C186+C182+C184+C183+C185</f>
        <v>9352.9699999999993</v>
      </c>
    </row>
    <row r="182" spans="1:3" x14ac:dyDescent="0.25">
      <c r="A182" s="33" t="s">
        <v>63</v>
      </c>
      <c r="B182" s="33"/>
      <c r="C182" s="14">
        <v>1317.32</v>
      </c>
    </row>
    <row r="183" spans="1:3" x14ac:dyDescent="0.25">
      <c r="A183" s="33" t="s">
        <v>64</v>
      </c>
      <c r="B183" s="33"/>
      <c r="C183" s="14">
        <v>0</v>
      </c>
    </row>
    <row r="184" spans="1:3" x14ac:dyDescent="0.25">
      <c r="A184" s="33" t="s">
        <v>210</v>
      </c>
      <c r="B184" s="33"/>
      <c r="C184" s="14">
        <v>1910.11</v>
      </c>
    </row>
    <row r="185" spans="1:3" x14ac:dyDescent="0.25">
      <c r="A185" s="33" t="s">
        <v>65</v>
      </c>
      <c r="B185" s="33"/>
      <c r="C185" s="14">
        <v>0</v>
      </c>
    </row>
    <row r="186" spans="1:3" x14ac:dyDescent="0.25">
      <c r="A186" s="33" t="s">
        <v>50</v>
      </c>
      <c r="B186" s="33"/>
      <c r="C186" s="14">
        <v>6125.54</v>
      </c>
    </row>
    <row r="187" spans="1:3" x14ac:dyDescent="0.25">
      <c r="A187" s="35" t="s">
        <v>35</v>
      </c>
      <c r="B187" s="35"/>
      <c r="C187" s="21">
        <f>C188+C189+C190+C196</f>
        <v>464663.76</v>
      </c>
    </row>
    <row r="188" spans="1:3" x14ac:dyDescent="0.25">
      <c r="A188" s="37" t="s">
        <v>52</v>
      </c>
      <c r="B188" s="37"/>
      <c r="C188" s="4">
        <v>307330.76</v>
      </c>
    </row>
    <row r="189" spans="1:3" x14ac:dyDescent="0.25">
      <c r="A189" s="37" t="s">
        <v>55</v>
      </c>
      <c r="B189" s="37"/>
      <c r="C189" s="4">
        <v>59279.4</v>
      </c>
    </row>
    <row r="190" spans="1:3" s="23" customFormat="1" ht="14.25" x14ac:dyDescent="0.2">
      <c r="A190" s="38" t="s">
        <v>53</v>
      </c>
      <c r="B190" s="38"/>
      <c r="C190" s="8">
        <f>C191+C192+C193+C195+C194</f>
        <v>28495.620000000003</v>
      </c>
    </row>
    <row r="191" spans="1:3" x14ac:dyDescent="0.25">
      <c r="A191" s="37" t="s">
        <v>54</v>
      </c>
      <c r="B191" s="37"/>
      <c r="C191" s="6">
        <v>3276.34</v>
      </c>
    </row>
    <row r="192" spans="1:3" x14ac:dyDescent="0.25">
      <c r="A192" s="37" t="s">
        <v>103</v>
      </c>
      <c r="B192" s="37"/>
      <c r="C192" s="5">
        <v>3951.96</v>
      </c>
    </row>
    <row r="193" spans="1:3" x14ac:dyDescent="0.25">
      <c r="A193" s="37" t="s">
        <v>102</v>
      </c>
      <c r="B193" s="37"/>
      <c r="C193" s="5">
        <v>13753.94</v>
      </c>
    </row>
    <row r="194" spans="1:3" x14ac:dyDescent="0.25">
      <c r="A194" s="37" t="s">
        <v>214</v>
      </c>
      <c r="B194" s="37"/>
      <c r="C194" s="5">
        <v>4385.75</v>
      </c>
    </row>
    <row r="195" spans="1:3" x14ac:dyDescent="0.25">
      <c r="A195" s="37" t="s">
        <v>101</v>
      </c>
      <c r="B195" s="37"/>
      <c r="C195" s="5">
        <v>3127.63</v>
      </c>
    </row>
    <row r="196" spans="1:3" s="23" customFormat="1" ht="14.25" x14ac:dyDescent="0.2">
      <c r="A196" s="38" t="s">
        <v>56</v>
      </c>
      <c r="B196" s="38"/>
      <c r="C196" s="8">
        <f>SUM(C197:C207)</f>
        <v>69557.98</v>
      </c>
    </row>
    <row r="197" spans="1:3" s="23" customFormat="1" x14ac:dyDescent="0.2">
      <c r="A197" s="37" t="s">
        <v>72</v>
      </c>
      <c r="B197" s="37"/>
      <c r="C197" s="4">
        <v>309.08999999999997</v>
      </c>
    </row>
    <row r="198" spans="1:3" ht="15" customHeight="1" x14ac:dyDescent="0.25">
      <c r="A198" s="37" t="s">
        <v>107</v>
      </c>
      <c r="B198" s="37" t="s">
        <v>69</v>
      </c>
      <c r="C198" s="5">
        <v>13665.79</v>
      </c>
    </row>
    <row r="199" spans="1:3" ht="15" customHeight="1" x14ac:dyDescent="0.25">
      <c r="A199" s="37" t="s">
        <v>104</v>
      </c>
      <c r="B199" s="37"/>
      <c r="C199" s="6">
        <v>6073.78</v>
      </c>
    </row>
    <row r="200" spans="1:3" ht="15" customHeight="1" x14ac:dyDescent="0.25">
      <c r="A200" s="37" t="s">
        <v>57</v>
      </c>
      <c r="B200" s="37"/>
      <c r="C200" s="5">
        <v>4302.38</v>
      </c>
    </row>
    <row r="201" spans="1:3" ht="15" customHeight="1" x14ac:dyDescent="0.25">
      <c r="A201" s="37" t="s">
        <v>58</v>
      </c>
      <c r="B201" s="37"/>
      <c r="C201" s="5">
        <v>602.52</v>
      </c>
    </row>
    <row r="202" spans="1:3" x14ac:dyDescent="0.25">
      <c r="A202" s="37" t="s">
        <v>105</v>
      </c>
      <c r="B202" s="37"/>
      <c r="C202" s="6">
        <v>1092.1099999999999</v>
      </c>
    </row>
    <row r="203" spans="1:3" x14ac:dyDescent="0.25">
      <c r="A203" s="37" t="s">
        <v>106</v>
      </c>
      <c r="B203" s="37"/>
      <c r="C203" s="6">
        <v>963.24</v>
      </c>
    </row>
    <row r="204" spans="1:3" x14ac:dyDescent="0.25">
      <c r="A204" s="37" t="s">
        <v>59</v>
      </c>
      <c r="B204" s="37" t="s">
        <v>59</v>
      </c>
      <c r="C204" s="5">
        <v>10433.49</v>
      </c>
    </row>
    <row r="205" spans="1:3" x14ac:dyDescent="0.25">
      <c r="A205" s="37" t="s">
        <v>60</v>
      </c>
      <c r="B205" s="37" t="s">
        <v>60</v>
      </c>
      <c r="C205" s="5">
        <v>28806.51</v>
      </c>
    </row>
    <row r="206" spans="1:3" x14ac:dyDescent="0.25">
      <c r="A206" s="37" t="s">
        <v>211</v>
      </c>
      <c r="B206" s="37" t="s">
        <v>60</v>
      </c>
      <c r="C206" s="5">
        <v>436.84</v>
      </c>
    </row>
    <row r="207" spans="1:3" x14ac:dyDescent="0.25">
      <c r="A207" s="37" t="s">
        <v>212</v>
      </c>
      <c r="B207" s="37"/>
      <c r="C207" s="5">
        <v>2872.23</v>
      </c>
    </row>
    <row r="208" spans="1:3" x14ac:dyDescent="0.25">
      <c r="A208" s="37" t="s">
        <v>213</v>
      </c>
      <c r="B208" s="37"/>
      <c r="C208" s="5">
        <v>1771.61</v>
      </c>
    </row>
    <row r="209" spans="1:3" x14ac:dyDescent="0.25">
      <c r="A209" s="35" t="s">
        <v>36</v>
      </c>
      <c r="B209" s="35"/>
      <c r="C209" s="20">
        <f>C210</f>
        <v>29376.240000000002</v>
      </c>
    </row>
    <row r="210" spans="1:3" x14ac:dyDescent="0.25">
      <c r="A210" s="33" t="s">
        <v>51</v>
      </c>
      <c r="B210" s="33"/>
      <c r="C210" s="14">
        <v>29376.240000000002</v>
      </c>
    </row>
    <row r="211" spans="1:3" ht="15.75" customHeight="1" x14ac:dyDescent="0.25">
      <c r="A211" s="35" t="s">
        <v>37</v>
      </c>
      <c r="B211" s="35"/>
      <c r="C211" s="16">
        <f>C20+C81+C135+C181+C187+C209</f>
        <v>2254518.0500000003</v>
      </c>
    </row>
    <row r="212" spans="1:3" x14ac:dyDescent="0.25">
      <c r="A212" s="35" t="s">
        <v>38</v>
      </c>
      <c r="B212" s="35"/>
      <c r="C212" s="16">
        <f>C17-C211+B3</f>
        <v>-649948.94000000029</v>
      </c>
    </row>
    <row r="213" spans="1:3" x14ac:dyDescent="0.25">
      <c r="A213" s="35" t="s">
        <v>182</v>
      </c>
      <c r="B213" s="35"/>
      <c r="C213" s="16">
        <f>B2+C17-B17+B9</f>
        <v>-827323.96999999986</v>
      </c>
    </row>
    <row r="216" spans="1:3" x14ac:dyDescent="0.25">
      <c r="A216" s="22" t="s">
        <v>61</v>
      </c>
      <c r="B216" s="9" t="s">
        <v>75</v>
      </c>
    </row>
    <row r="217" spans="1:3" x14ac:dyDescent="0.25">
      <c r="A217" s="22"/>
    </row>
    <row r="218" spans="1:3" x14ac:dyDescent="0.25">
      <c r="A218" s="22" t="s">
        <v>76</v>
      </c>
      <c r="B218" s="9" t="s">
        <v>62</v>
      </c>
    </row>
  </sheetData>
  <mergeCells count="87">
    <mergeCell ref="A208:B208"/>
    <mergeCell ref="A203:B203"/>
    <mergeCell ref="A201:B201"/>
    <mergeCell ref="A200:B200"/>
    <mergeCell ref="A199:B199"/>
    <mergeCell ref="A194:B194"/>
    <mergeCell ref="A207:B207"/>
    <mergeCell ref="A206:B206"/>
    <mergeCell ref="A183:B183"/>
    <mergeCell ref="A184:B184"/>
    <mergeCell ref="A177:B177"/>
    <mergeCell ref="A193:B193"/>
    <mergeCell ref="A198:B198"/>
    <mergeCell ref="A204:B204"/>
    <mergeCell ref="A185:B185"/>
    <mergeCell ref="A197:B197"/>
    <mergeCell ref="A124:B124"/>
    <mergeCell ref="A125:B125"/>
    <mergeCell ref="A127:B127"/>
    <mergeCell ref="A126:B126"/>
    <mergeCell ref="A131:B131"/>
    <mergeCell ref="A168:B168"/>
    <mergeCell ref="A176:B176"/>
    <mergeCell ref="A167:B167"/>
    <mergeCell ref="A169:B169"/>
    <mergeCell ref="A174:B174"/>
    <mergeCell ref="A175:B175"/>
    <mergeCell ref="A170:B170"/>
    <mergeCell ref="A133:B133"/>
    <mergeCell ref="A128:B128"/>
    <mergeCell ref="A172:B172"/>
    <mergeCell ref="A173:B173"/>
    <mergeCell ref="A134:B134"/>
    <mergeCell ref="A186:B186"/>
    <mergeCell ref="A188:B188"/>
    <mergeCell ref="A191:B191"/>
    <mergeCell ref="A192:B192"/>
    <mergeCell ref="A196:B196"/>
    <mergeCell ref="A187:B187"/>
    <mergeCell ref="A189:B189"/>
    <mergeCell ref="A190:B190"/>
    <mergeCell ref="A195:B195"/>
    <mergeCell ref="A202:B202"/>
    <mergeCell ref="A213:B213"/>
    <mergeCell ref="A212:B212"/>
    <mergeCell ref="A210:B210"/>
    <mergeCell ref="A209:B209"/>
    <mergeCell ref="A211:B211"/>
    <mergeCell ref="A205:B205"/>
    <mergeCell ref="A82:B82"/>
    <mergeCell ref="A84:B84"/>
    <mergeCell ref="A83:B83"/>
    <mergeCell ref="A122:B122"/>
    <mergeCell ref="A123:B123"/>
    <mergeCell ref="A119:B119"/>
    <mergeCell ref="A182:B182"/>
    <mergeCell ref="A180:B180"/>
    <mergeCell ref="A181:B181"/>
    <mergeCell ref="A132:B132"/>
    <mergeCell ref="A138:B138"/>
    <mergeCell ref="A179:B179"/>
    <mergeCell ref="A171:B171"/>
    <mergeCell ref="A178:B178"/>
    <mergeCell ref="A135:B135"/>
    <mergeCell ref="A130:B130"/>
    <mergeCell ref="A129:B129"/>
    <mergeCell ref="A22:B22"/>
    <mergeCell ref="A24:B24"/>
    <mergeCell ref="A79:B79"/>
    <mergeCell ref="A77:B77"/>
    <mergeCell ref="A81:B81"/>
    <mergeCell ref="A1:C1"/>
    <mergeCell ref="A19:B19"/>
    <mergeCell ref="A20:B20"/>
    <mergeCell ref="A21:B21"/>
    <mergeCell ref="A18:C18"/>
    <mergeCell ref="A23:B23"/>
    <mergeCell ref="A80:B80"/>
    <mergeCell ref="A78:B78"/>
    <mergeCell ref="A121:B121"/>
    <mergeCell ref="A120:B120"/>
    <mergeCell ref="A115:B115"/>
    <mergeCell ref="A116:B116"/>
    <mergeCell ref="A117:B117"/>
    <mergeCell ref="A118:B118"/>
    <mergeCell ref="A136:B136"/>
    <mergeCell ref="A137:B13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2023-03-31T12:27:19Z</dcterms:modified>
</cp:coreProperties>
</file>